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 firstSheet="6" activeTab="7"/>
  </bookViews>
  <sheets>
    <sheet name="IU (3)" sheetId="119" r:id="rId1"/>
    <sheet name="Spl Season Abs" sheetId="50" r:id="rId2"/>
    <sheet name="Trichy Special Clu III" sheetId="51" r:id="rId3"/>
    <sheet name="Perambalur Special Clu 2" sheetId="52" r:id="rId4"/>
    <sheet name="Namakkal Special Clu XI" sheetId="53" r:id="rId5"/>
    <sheet name="IU" sheetId="120" r:id="rId6"/>
    <sheet name="Cluster I- Rabi-ABSTRACT" sheetId="54" r:id="rId7"/>
    <sheet name="Kallakurichi (2)" sheetId="79" r:id="rId8"/>
    <sheet name="Cluster II- Rabi-ABSTRACT (2)" sheetId="57" r:id="rId9"/>
    <sheet name="Thanjavur I (2)" sheetId="58" r:id="rId10"/>
    <sheet name="Perambalur (2)" sheetId="76" r:id="rId11"/>
    <sheet name="Clus III Rabi Abstract" sheetId="60" r:id="rId12"/>
    <sheet name="Thoothukudi rabi" sheetId="61" r:id="rId13"/>
    <sheet name="Tiruchirapalli rabi" sheetId="62" r:id="rId14"/>
    <sheet name="Theni Rabi" sheetId="88" r:id="rId15"/>
    <sheet name="Clus 4 - ABSTRACT" sheetId="64" r:id="rId16"/>
    <sheet name="RAMANATHAPURAM II" sheetId="68" r:id="rId17"/>
    <sheet name="Tiruppur (2)" sheetId="65" r:id="rId18"/>
    <sheet name="Pudukkottai I (2)" sheetId="66" r:id="rId19"/>
    <sheet name="Nilgiris rabi" sheetId="85" r:id="rId20"/>
    <sheet name="Krishnagiri (2)" sheetId="67" r:id="rId21"/>
    <sheet name="Clu 5 Abstarct" sheetId="69" r:id="rId22"/>
    <sheet name="Madurai RABI" sheetId="70" r:id="rId23"/>
    <sheet name="Viluppuram Rabi" sheetId="71" r:id="rId24"/>
    <sheet name="Tirunelveli (2)" sheetId="77" r:id="rId25"/>
    <sheet name="Clu 6 Abstarct" sheetId="73" r:id="rId26"/>
    <sheet name="Ariyalur (2)" sheetId="74" r:id="rId27"/>
    <sheet name="Tiruvallur" sheetId="75" r:id="rId28"/>
    <sheet name="Coimbatore (2)" sheetId="59" r:id="rId29"/>
    <sheet name="Cluster VII- Rabi-ABSTRACT" sheetId="78" r:id="rId30"/>
    <sheet name="Sivagangai (2)" sheetId="82" r:id="rId31"/>
    <sheet name="Karur (2)" sheetId="80" r:id="rId32"/>
    <sheet name="Dharmapuri (2)" sheetId="101" r:id="rId33"/>
    <sheet name="Tirupathur rabi" sheetId="63" r:id="rId34"/>
    <sheet name="Clu VIII  RABI Abs" sheetId="83" r:id="rId35"/>
    <sheet name="Tiruvarur II rabi" sheetId="86" r:id="rId36"/>
    <sheet name="Salem (2)" sheetId="96" r:id="rId37"/>
    <sheet name="Clus IX Rabi Abstract" sheetId="84" r:id="rId38"/>
    <sheet name="Tiruvarur I" sheetId="106" r:id="rId39"/>
    <sheet name="Vellore (2)" sheetId="92" r:id="rId40"/>
    <sheet name="Clus X Rabi Abstract" sheetId="87" r:id="rId41"/>
    <sheet name="Mayiladuthurai" sheetId="56" r:id="rId42"/>
    <sheet name="RABI ERODE" sheetId="55" r:id="rId43"/>
    <sheet name="Clu XI Abstarct" sheetId="89" r:id="rId44"/>
    <sheet name="Thanjavur II (2)" sheetId="90" r:id="rId45"/>
    <sheet name="Namakkal" sheetId="91" r:id="rId46"/>
    <sheet name="Chengalpattu Rabi" sheetId="72" r:id="rId47"/>
    <sheet name="Kanniyakumari (2)" sheetId="81" r:id="rId48"/>
    <sheet name="CL XII  RABI ABSTRACT" sheetId="93" r:id="rId49"/>
    <sheet name="Tiruvannamalai (2)" sheetId="94" r:id="rId50"/>
    <sheet name="Ramanathapuram I" sheetId="97" r:id="rId51"/>
    <sheet name="Dindigul (2)" sheetId="95" r:id="rId52"/>
    <sheet name="Cluster XIII- Rabi-ABSTRACT" sheetId="98" r:id="rId53"/>
    <sheet name="Ranipet (2)" sheetId="99" r:id="rId54"/>
    <sheet name="Cuddalore (2)" sheetId="100" r:id="rId55"/>
    <sheet name="Clu XIV Abstarct" sheetId="102" r:id="rId56"/>
    <sheet name="PUDUKKOTTAI II RABI" sheetId="103" r:id="rId57"/>
    <sheet name="Tenkasi (2)" sheetId="105" r:id="rId58"/>
    <sheet name="VIRUDHUNAGAR (2)" sheetId="104" r:id="rId59"/>
    <sheet name="SI (3)" sheetId="121" r:id="rId60"/>
    <sheet name="APR (3)" sheetId="122" r:id="rId61"/>
    <sheet name="SI" sheetId="123" r:id="rId62"/>
    <sheet name="APR" sheetId="124" r:id="rId63"/>
    <sheet name="CUT OFF (3)" sheetId="125" r:id="rId64"/>
    <sheet name="CUT OFF (4)" sheetId="126" r:id="rId65"/>
    <sheet name="CCE I &amp; II (3)" sheetId="127" r:id="rId66"/>
    <sheet name="CCE I &amp; II (4)" sheetId="128" r:id="rId67"/>
    <sheet name="PERILS (3)" sheetId="129" r:id="rId68"/>
    <sheet name="PERILS (4)" sheetId="130" r:id="rId69"/>
  </sheets>
  <definedNames>
    <definedName name="_____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__xlnm._FilterDatabase_1">#REF!</definedName>
    <definedName name="_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xlnm._FilterDatabase_1_1">#REF!</definedName>
    <definedName name="___________________________________________________________________________________________________________xlnm._FilterDatabase_2">#REF!</definedName>
    <definedName name="___________________________________________________________________________________________________________xlnm._FilterDatabase_3">#REF!</definedName>
    <definedName name="__________________________________________________________________________________________________________xlnm._FilterDatabase_1">#REF!</definedName>
    <definedName name="__________________________________________________________________________________________________________xlnm._FilterDatabase_2">#REF!</definedName>
    <definedName name="__________________________________________________________________________________________________________xlnm._FilterDatabase_3">#REF!</definedName>
    <definedName name="_________________________________________________________________________________________________________xlnm._FilterDatabase_1">#REF!</definedName>
    <definedName name="_________________________________________________________________________________________________________xlnm._FilterDatabase_1_1">#REF!</definedName>
    <definedName name="_________________________________________________________________________________________________________xlnm._FilterDatabase_2">#REF!</definedName>
    <definedName name="_________________________________________________________________________________________________________xlnm._FilterDatabase_3">#REF!</definedName>
    <definedName name="________________________________________________________________________________________________________xlnm._FilterDatabase_1">#REF!</definedName>
    <definedName name="________________________________________________________________________________________________________xlnm._FilterDatabase_1_1">#REF!</definedName>
    <definedName name="________________________________________________________________________________________________________xlnm._FilterDatabase_2">#REF!</definedName>
    <definedName name="________________________________________________________________________________________________________xlnm._FilterDatabase_3">#REF!</definedName>
    <definedName name="_______________________________________________________________________________________________________xlnm._FilterDatabase_1">#REF!</definedName>
    <definedName name="_______________________________________________________________________________________________________xlnm._FilterDatabase_1_1">#REF!</definedName>
    <definedName name="_______________________________________________________________________________________________________xlnm._FilterDatabase_2">#REF!</definedName>
    <definedName name="_______________________________________________________________________________________________________xlnm._FilterDatabase_3">#REF!</definedName>
    <definedName name="______________________________________________________________________________________________________xlnm._FilterDatabase_1">#REF!</definedName>
    <definedName name="______________________________________________________________________________________________________xlnm._FilterDatabase_1_1">#REF!</definedName>
    <definedName name="______________________________________________________________________________________________________xlnm._FilterDatabase_2">#REF!</definedName>
    <definedName name="______________________________________________________________________________________________________xlnm._FilterDatabase_3">#REF!</definedName>
    <definedName name="_____________________________________________________________________________________________________xlnm._FilterDatabase_1">#REF!</definedName>
    <definedName name="_____________________________________________________________________________________________________xlnm._FilterDatabase_1_1">#REF!</definedName>
    <definedName name="_____________________________________________________________________________________________________xlnm._FilterDatabase_2">#REF!</definedName>
    <definedName name="_____________________________________________________________________________________________________xlnm._FilterDatabase_3">#REF!</definedName>
    <definedName name="____________________________________________________________________________________________________xlnm._FilterDatabase_1">#REF!</definedName>
    <definedName name="____________________________________________________________________________________________________xlnm._FilterDatabase_1_1">#REF!</definedName>
    <definedName name="____________________________________________________________________________________________________xlnm._FilterDatabase_2">#REF!</definedName>
    <definedName name="____________________________________________________________________________________________________xlnm._FilterDatabase_3">#REF!</definedName>
    <definedName name="___________________________________________________________________________________________________xlnm._FilterDatabase_1">#REF!</definedName>
    <definedName name="___________________________________________________________________________________________________xlnm._FilterDatabase_1_1">#REF!</definedName>
    <definedName name="___________________________________________________________________________________________________xlnm._FilterDatabase_2">#REF!</definedName>
    <definedName name="___________________________________________________________________________________________________xlnm._FilterDatabase_3">#REF!</definedName>
    <definedName name="__________________________________________________________________________________________________xlnm._FilterDatabase_1">#REF!</definedName>
    <definedName name="__________________________________________________________________________________________________xlnm._FilterDatabase_1_1">#REF!</definedName>
    <definedName name="__________________________________________________________________________________________________xlnm._FilterDatabase_2">#REF!</definedName>
    <definedName name="__________________________________________________________________________________________________xlnm._FilterDatabase_3">#REF!</definedName>
    <definedName name="_________________________________________________________________________________________________xlnm._FilterDatabase_1">#REF!</definedName>
    <definedName name="_________________________________________________________________________________________________xlnm._FilterDatabase_1_1">#REF!</definedName>
    <definedName name="_________________________________________________________________________________________________xlnm._FilterDatabase_2">#REF!</definedName>
    <definedName name="_________________________________________________________________________________________________xlnm._FilterDatabase_3">#REF!</definedName>
    <definedName name="________________________________________________________________________________________________xlnm._FilterDatabase_1">#REF!</definedName>
    <definedName name="________________________________________________________________________________________________xlnm._FilterDatabase_1_1">#REF!</definedName>
    <definedName name="________________________________________________________________________________________________xlnm._FilterDatabase_2">#REF!</definedName>
    <definedName name="________________________________________________________________________________________________xlnm._FilterDatabase_3">#REF!</definedName>
    <definedName name="_______________________________________________________________________________________________xlnm._FilterDatabase_1">#REF!</definedName>
    <definedName name="_______________________________________________________________________________________________xlnm._FilterDatabase_1_1">#REF!</definedName>
    <definedName name="_______________________________________________________________________________________________xlnm._FilterDatabase_2">#REF!</definedName>
    <definedName name="_______________________________________________________________________________________________xlnm._FilterDatabase_3">#REF!</definedName>
    <definedName name="______________________________________________________________________________________________xlnm._FilterDatabase_1">#REF!</definedName>
    <definedName name="______________________________________________________________________________________________xlnm._FilterDatabase_1_1">#REF!</definedName>
    <definedName name="______________________________________________________________________________________________xlnm._FilterDatabase_2">#REF!</definedName>
    <definedName name="______________________________________________________________________________________________xlnm._FilterDatabase_3">#REF!</definedName>
    <definedName name="_____________________________________________________________________________________________xlnm._FilterDatabase_1">#REF!</definedName>
    <definedName name="_____________________________________________________________________________________________xlnm._FilterDatabase_1_1">#REF!</definedName>
    <definedName name="_____________________________________________________________________________________________xlnm._FilterDatabase_2">#REF!</definedName>
    <definedName name="_____________________________________________________________________________________________xlnm._FilterDatabase_3">#REF!</definedName>
    <definedName name="____________________________________________________________________________________________xlnm._FilterDatabase_1">#REF!</definedName>
    <definedName name="____________________________________________________________________________________________xlnm._FilterDatabase_1_1">#REF!</definedName>
    <definedName name="____________________________________________________________________________________________xlnm._FilterDatabase_2">#REF!</definedName>
    <definedName name="____________________________________________________________________________________________xlnm._FilterDatabase_3">#REF!</definedName>
    <definedName name="___________________________________________________________________________________________xlnm._FilterDatabase_1">#REF!</definedName>
    <definedName name="___________________________________________________________________________________________xlnm._FilterDatabase_1_1">#REF!</definedName>
    <definedName name="___________________________________________________________________________________________xlnm._FilterDatabase_2">#REF!</definedName>
    <definedName name="___________________________________________________________________________________________xlnm._FilterDatabase_3">#REF!</definedName>
    <definedName name="__________________________________________________________________________________________xlnm._FilterDatabase_1">#REF!</definedName>
    <definedName name="__________________________________________________________________________________________xlnm._FilterDatabase_1_1">#REF!</definedName>
    <definedName name="__________________________________________________________________________________________xlnm._FilterDatabase_2">#REF!</definedName>
    <definedName name="__________________________________________________________________________________________xlnm._FilterDatabase_3">#REF!</definedName>
    <definedName name="_________________________________________________________________________________________xlnm._FilterDatabase_1">#REF!</definedName>
    <definedName name="_________________________________________________________________________________________xlnm._FilterDatabase_1_1">#REF!</definedName>
    <definedName name="_________________________________________________________________________________________xlnm._FilterDatabase_2">#REF!</definedName>
    <definedName name="_________________________________________________________________________________________xlnm._FilterDatabase_3">#REF!</definedName>
    <definedName name="________________________________________________________________________________________xlnm._FilterDatabase_1">#REF!</definedName>
    <definedName name="________________________________________________________________________________________xlnm._FilterDatabase_1_1">#REF!</definedName>
    <definedName name="________________________________________________________________________________________xlnm._FilterDatabase_2">#REF!</definedName>
    <definedName name="________________________________________________________________________________________xlnm._FilterDatabase_3">#REF!</definedName>
    <definedName name="_______________________________________________________________________________________xlnm._FilterDatabase_1">#REF!</definedName>
    <definedName name="_______________________________________________________________________________________xlnm._FilterDatabase_1_1">#REF!</definedName>
    <definedName name="_______________________________________________________________________________________xlnm._FilterDatabase_2">#REF!</definedName>
    <definedName name="_______________________________________________________________________________________xlnm._FilterDatabase_3">#REF!</definedName>
    <definedName name="______________________________________________________________________________________xlnm._FilterDatabase_1">#REF!</definedName>
    <definedName name="______________________________________________________________________________________xlnm._FilterDatabase_1_1">#REF!</definedName>
    <definedName name="______________________________________________________________________________________xlnm._FilterDatabase_2">#REF!</definedName>
    <definedName name="______________________________________________________________________________________xlnm._FilterDatabase_3">#REF!</definedName>
    <definedName name="_____________________________________________________________________________________xlnm._FilterDatabase_1">#REF!</definedName>
    <definedName name="_____________________________________________________________________________________xlnm._FilterDatabase_1_1">#REF!</definedName>
    <definedName name="_____________________________________________________________________________________xlnm._FilterDatabase_2">#REF!</definedName>
    <definedName name="_____________________________________________________________________________________xlnm._FilterDatabase_3">#REF!</definedName>
    <definedName name="____________________________________________________________________________________xlnm._FilterDatabase_1">#REF!</definedName>
    <definedName name="____________________________________________________________________________________xlnm._FilterDatabase_1_1">#REF!</definedName>
    <definedName name="____________________________________________________________________________________xlnm._FilterDatabase_2">#REF!</definedName>
    <definedName name="____________________________________________________________________________________xlnm._FilterDatabase_3">#REF!</definedName>
    <definedName name="___________________________________________________________________________________xlnm._FilterDatabase_1">#REF!</definedName>
    <definedName name="___________________________________________________________________________________xlnm._FilterDatabase_1_1">#REF!</definedName>
    <definedName name="___________________________________________________________________________________xlnm._FilterDatabase_2">#REF!</definedName>
    <definedName name="___________________________________________________________________________________xlnm._FilterDatabase_3">#REF!</definedName>
    <definedName name="__________________________________________________________________________________xlnm._FilterDatabase_1">#REF!</definedName>
    <definedName name="__________________________________________________________________________________xlnm._FilterDatabase_1_1">#REF!</definedName>
    <definedName name="__________________________________________________________________________________xlnm._FilterDatabase_2">#REF!</definedName>
    <definedName name="__________________________________________________________________________________xlnm._FilterDatabase_3">#REF!</definedName>
    <definedName name="_________________________________________________________________________________xlnm._FilterDatabase_1">#REF!</definedName>
    <definedName name="_________________________________________________________________________________xlnm._FilterDatabase_1_1">#REF!</definedName>
    <definedName name="_________________________________________________________________________________xlnm._FilterDatabase_2">#REF!</definedName>
    <definedName name="_________________________________________________________________________________xlnm._FilterDatabase_3">#REF!</definedName>
    <definedName name="________________________________________________________________________________xlnm._FilterDatabase_1">#REF!</definedName>
    <definedName name="________________________________________________________________________________xlnm._FilterDatabase_1_1">#REF!</definedName>
    <definedName name="________________________________________________________________________________xlnm._FilterDatabase_2">#REF!</definedName>
    <definedName name="________________________________________________________________________________xlnm._FilterDatabase_3">#REF!</definedName>
    <definedName name="_______________________________________________________________________________xlnm._FilterDatabase_1">#REF!</definedName>
    <definedName name="_______________________________________________________________________________xlnm._FilterDatabase_1_1">#REF!</definedName>
    <definedName name="_______________________________________________________________________________xlnm._FilterDatabase_2">#REF!</definedName>
    <definedName name="_______________________________________________________________________________xlnm._FilterDatabase_3">#REF!</definedName>
    <definedName name="______________________________________________________________________________xlnm._FilterDatabase_1">#REF!</definedName>
    <definedName name="______________________________________________________________________________xlnm._FilterDatabase_1_1">#REF!</definedName>
    <definedName name="______________________________________________________________________________xlnm._FilterDatabase_2">#REF!</definedName>
    <definedName name="______________________________________________________________________________xlnm._FilterDatabase_3">#REF!</definedName>
    <definedName name="_____________________________________________________________________________xlnm._FilterDatabase_1">#REF!</definedName>
    <definedName name="_____________________________________________________________________________xlnm._FilterDatabase_1_1">#REF!</definedName>
    <definedName name="_____________________________________________________________________________xlnm._FilterDatabase_2">#REF!</definedName>
    <definedName name="_____________________________________________________________________________xlnm._FilterDatabase_3">#REF!</definedName>
    <definedName name="____________________________________________________________________________xlnm._FilterDatabase_1">#REF!</definedName>
    <definedName name="____________________________________________________________________________xlnm._FilterDatabase_1_1">#REF!</definedName>
    <definedName name="____________________________________________________________________________xlnm._FilterDatabase_2">#REF!</definedName>
    <definedName name="____________________________________________________________________________xlnm._FilterDatabase_3">#REF!</definedName>
    <definedName name="___________________________________________________________________________xlnm._FilterDatabase_1">#REF!</definedName>
    <definedName name="___________________________________________________________________________xlnm._FilterDatabase_1_1">#REF!</definedName>
    <definedName name="___________________________________________________________________________xlnm._FilterDatabase_2">#REF!</definedName>
    <definedName name="___________________________________________________________________________xlnm._FilterDatabase_3">#REF!</definedName>
    <definedName name="__________________________________________________________________________xlnm._FilterDatabase_1">#REF!</definedName>
    <definedName name="__________________________________________________________________________xlnm._FilterDatabase_1_1">#REF!</definedName>
    <definedName name="__________________________________________________________________________xlnm._FilterDatabase_2">#REF!</definedName>
    <definedName name="__________________________________________________________________________xlnm._FilterDatabase_3">#REF!</definedName>
    <definedName name="_________________________________________________________________________xlnm._FilterDatabase_1">#REF!</definedName>
    <definedName name="_________________________________________________________________________xlnm._FilterDatabase_1_1">#REF!</definedName>
    <definedName name="_________________________________________________________________________xlnm._FilterDatabase_2">#REF!</definedName>
    <definedName name="_________________________________________________________________________xlnm._FilterDatabase_3">#REF!</definedName>
    <definedName name="________________________________________________________________________xlnm._FilterDatabase_1">#REF!</definedName>
    <definedName name="________________________________________________________________________xlnm._FilterDatabase_1_1">#REF!</definedName>
    <definedName name="________________________________________________________________________xlnm._FilterDatabase_2">#REF!</definedName>
    <definedName name="________________________________________________________________________xlnm._FilterDatabase_3">#REF!</definedName>
    <definedName name="_______________________________________________________________________xlnm._FilterDatabase_1">#REF!</definedName>
    <definedName name="_______________________________________________________________________xlnm._FilterDatabase_1_1">#REF!</definedName>
    <definedName name="_______________________________________________________________________xlnm._FilterDatabase_2">#REF!</definedName>
    <definedName name="_______________________________________________________________________xlnm._FilterDatabase_3">#REF!</definedName>
    <definedName name="______________________________________________________________________xlnm._FilterDatabase_1">#REF!</definedName>
    <definedName name="______________________________________________________________________xlnm._FilterDatabase_1_1">#REF!</definedName>
    <definedName name="______________________________________________________________________xlnm._FilterDatabase_2">#REF!</definedName>
    <definedName name="______________________________________________________________________xlnm._FilterDatabase_3">#REF!</definedName>
    <definedName name="_____________________________________________________________________xlnm._FilterDatabase_1">#REF!</definedName>
    <definedName name="_____________________________________________________________________xlnm._FilterDatabase_1_1">#REF!</definedName>
    <definedName name="_____________________________________________________________________xlnm._FilterDatabase_2">#REF!</definedName>
    <definedName name="_____________________________________________________________________xlnm._FilterDatabase_3">#REF!</definedName>
    <definedName name="____________________________________________________________________xlnm._FilterDatabase_1">#REF!</definedName>
    <definedName name="____________________________________________________________________xlnm._FilterDatabase_1_1">#REF!</definedName>
    <definedName name="____________________________________________________________________xlnm._FilterDatabase_2">#REF!</definedName>
    <definedName name="____________________________________________________________________xlnm._FilterDatabase_3">#REF!</definedName>
    <definedName name="___________________________________________________________________xlnm._FilterDatabase_1">#REF!</definedName>
    <definedName name="___________________________________________________________________xlnm._FilterDatabase_1_1">#REF!</definedName>
    <definedName name="___________________________________________________________________xlnm._FilterDatabase_2">#REF!</definedName>
    <definedName name="___________________________________________________________________xlnm._FilterDatabase_3">#REF!</definedName>
    <definedName name="__________________________________________________________________xlnm._FilterDatabase_1">#REF!</definedName>
    <definedName name="__________________________________________________________________xlnm._FilterDatabase_1_1">#REF!</definedName>
    <definedName name="__________________________________________________________________xlnm._FilterDatabase_2">#REF!</definedName>
    <definedName name="__________________________________________________________________xlnm._FilterDatabase_3">#REF!</definedName>
    <definedName name="_________________________________________________________________xlnm._FilterDatabase_1">#REF!</definedName>
    <definedName name="_________________________________________________________________xlnm._FilterDatabase_1_1">#REF!</definedName>
    <definedName name="_________________________________________________________________xlnm._FilterDatabase_2">#REF!</definedName>
    <definedName name="_________________________________________________________________xlnm._FilterDatabase_3">#REF!</definedName>
    <definedName name="________________________________________________________________xlnm._FilterDatabase_1">#REF!</definedName>
    <definedName name="________________________________________________________________xlnm._FilterDatabase_1_1">#REF!</definedName>
    <definedName name="________________________________________________________________xlnm._FilterDatabase_2">#REF!</definedName>
    <definedName name="________________________________________________________________xlnm._FilterDatabase_3">#REF!</definedName>
    <definedName name="_______________________________________________________________xlnm._FilterDatabase_1">#REF!</definedName>
    <definedName name="_______________________________________________________________xlnm._FilterDatabase_1_1">#REF!</definedName>
    <definedName name="_______________________________________________________________xlnm._FilterDatabase_2">#REF!</definedName>
    <definedName name="_______________________________________________________________xlnm._FilterDatabase_3">#REF!</definedName>
    <definedName name="______________________________________________________________xlnm._FilterDatabase_1">#REF!</definedName>
    <definedName name="______________________________________________________________xlnm._FilterDatabase_1_1">#REF!</definedName>
    <definedName name="______________________________________________________________xlnm._FilterDatabase_2">#REF!</definedName>
    <definedName name="______________________________________________________________xlnm._FilterDatabase_3">#REF!</definedName>
    <definedName name="_____________________________________________________________xlnm._FilterDatabase_1">#REF!</definedName>
    <definedName name="_____________________________________________________________xlnm._FilterDatabase_1_1">#REF!</definedName>
    <definedName name="_____________________________________________________________xlnm._FilterDatabase_2">#REF!</definedName>
    <definedName name="_____________________________________________________________xlnm._FilterDatabase_3">#REF!</definedName>
    <definedName name="____________________________________________________________xlnm._FilterDatabase_1">#REF!</definedName>
    <definedName name="____________________________________________________________xlnm._FilterDatabase_1_1">#REF!</definedName>
    <definedName name="____________________________________________________________xlnm._FilterDatabase_2">#REF!</definedName>
    <definedName name="____________________________________________________________xlnm._FilterDatabase_3">#REF!</definedName>
    <definedName name="___________________________________________________________xlnm._FilterDatabase_1">#REF!</definedName>
    <definedName name="___________________________________________________________xlnm._FilterDatabase_1_1">#REF!</definedName>
    <definedName name="___________________________________________________________xlnm._FilterDatabase_2">#REF!</definedName>
    <definedName name="___________________________________________________________xlnm._FilterDatabase_3">#REF!</definedName>
    <definedName name="__________________________________________________________xlnm._FilterDatabase_1">#REF!</definedName>
    <definedName name="__________________________________________________________xlnm._FilterDatabase_1_1">#REF!</definedName>
    <definedName name="__________________________________________________________xlnm._FilterDatabase_2">#REF!</definedName>
    <definedName name="__________________________________________________________xlnm._FilterDatabase_3">#REF!</definedName>
    <definedName name="_________________________________________________________xlnm._FilterDatabase_1">#REF!</definedName>
    <definedName name="_________________________________________________________xlnm._FilterDatabase_1_1">#REF!</definedName>
    <definedName name="_________________________________________________________xlnm._FilterDatabase_2">#REF!</definedName>
    <definedName name="_________________________________________________________xlnm._FilterDatabase_3">#REF!</definedName>
    <definedName name="________________________________________________________xlnm._FilterDatabase_1">#REF!</definedName>
    <definedName name="________________________________________________________xlnm._FilterDatabase_1_1">#REF!</definedName>
    <definedName name="________________________________________________________xlnm._FilterDatabase_2">#REF!</definedName>
    <definedName name="________________________________________________________xlnm._FilterDatabase_3">#REF!</definedName>
    <definedName name="_______________________________________________________xlnm._FilterDatabase_1">#REF!</definedName>
    <definedName name="_______________________________________________________xlnm._FilterDatabase_1_1">#REF!</definedName>
    <definedName name="_______________________________________________________xlnm._FilterDatabase_2">#REF!</definedName>
    <definedName name="_______________________________________________________xlnm._FilterDatabase_3">#REF!</definedName>
    <definedName name="______________________________________________________xlnm._FilterDatabase_1">#REF!</definedName>
    <definedName name="______________________________________________________xlnm._FilterDatabase_1_1">#REF!</definedName>
    <definedName name="______________________________________________________xlnm._FilterDatabase_2">#REF!</definedName>
    <definedName name="______________________________________________________xlnm._FilterDatabase_3">#REF!</definedName>
    <definedName name="_____________________________________________________xlnm._FilterDatabase_1">#REF!</definedName>
    <definedName name="_____________________________________________________xlnm._FilterDatabase_1_1">#REF!</definedName>
    <definedName name="_____________________________________________________xlnm._FilterDatabase_2">#REF!</definedName>
    <definedName name="_____________________________________________________xlnm._FilterDatabase_3">#REF!</definedName>
    <definedName name="____________________________________________________xlnm._FilterDatabase_1">#REF!</definedName>
    <definedName name="____________________________________________________xlnm._FilterDatabase_1_1">#REF!</definedName>
    <definedName name="____________________________________________________xlnm._FilterDatabase_2">#REF!</definedName>
    <definedName name="____________________________________________________xlnm._FilterDatabase_3">#REF!</definedName>
    <definedName name="___________________________________________________xlnm._FilterDatabase_1">#REF!</definedName>
    <definedName name="___________________________________________________xlnm._FilterDatabase_1_1">#REF!</definedName>
    <definedName name="___________________________________________________xlnm._FilterDatabase_2">#REF!</definedName>
    <definedName name="___________________________________________________xlnm._FilterDatabase_3">#REF!</definedName>
    <definedName name="__________________________________________________xlnm._FilterDatabase_1">#REF!</definedName>
    <definedName name="__________________________________________________xlnm._FilterDatabase_1_1">#REF!</definedName>
    <definedName name="__________________________________________________xlnm._FilterDatabase_2">#REF!</definedName>
    <definedName name="__________________________________________________xlnm._FilterDatabase_3">#REF!</definedName>
    <definedName name="_________________________________________________xlnm._FilterDatabase_1">#REF!</definedName>
    <definedName name="_________________________________________________xlnm._FilterDatabase_1_1">#REF!</definedName>
    <definedName name="_________________________________________________xlnm._FilterDatabase_2">#REF!</definedName>
    <definedName name="_________________________________________________xlnm._FilterDatabase_3">#REF!</definedName>
    <definedName name="________________________________________________xlnm._FilterDatabase_1">#REF!</definedName>
    <definedName name="________________________________________________xlnm._FilterDatabase_1_1">#REF!</definedName>
    <definedName name="________________________________________________xlnm._FilterDatabase_2">#REF!</definedName>
    <definedName name="________________________________________________xlnm._FilterDatabase_3">#REF!</definedName>
    <definedName name="_______________________________________________xlnm._FilterDatabase_1">#REF!</definedName>
    <definedName name="_______________________________________________xlnm._FilterDatabase_1_1">#REF!</definedName>
    <definedName name="_______________________________________________xlnm._FilterDatabase_2">#REF!</definedName>
    <definedName name="_______________________________________________xlnm._FilterDatabase_3">#REF!</definedName>
    <definedName name="______________________________________________xlnm._FilterDatabase_1">#REF!</definedName>
    <definedName name="______________________________________________xlnm._FilterDatabase_1_1">#REF!</definedName>
    <definedName name="______________________________________________xlnm._FilterDatabase_2">#REF!</definedName>
    <definedName name="______________________________________________xlnm._FilterDatabase_3">#REF!</definedName>
    <definedName name="_____________________________________________xlnm._FilterDatabase_1">#REF!</definedName>
    <definedName name="_____________________________________________xlnm._FilterDatabase_1_1">#REF!</definedName>
    <definedName name="_____________________________________________xlnm._FilterDatabase_2">#REF!</definedName>
    <definedName name="_____________________________________________xlnm._FilterDatabase_3">#REF!</definedName>
    <definedName name="____________________________________________xlnm._FilterDatabase_1">#REF!</definedName>
    <definedName name="____________________________________________xlnm._FilterDatabase_1_1">#REF!</definedName>
    <definedName name="____________________________________________xlnm._FilterDatabase_2">#REF!</definedName>
    <definedName name="____________________________________________xlnm._FilterDatabase_3">#REF!</definedName>
    <definedName name="___________________________________________xlnm._FilterDatabase_1">#REF!</definedName>
    <definedName name="___________________________________________xlnm._FilterDatabase_1_1">#REF!</definedName>
    <definedName name="___________________________________________xlnm._FilterDatabase_2">#REF!</definedName>
    <definedName name="___________________________________________xlnm._FilterDatabase_3">#REF!</definedName>
    <definedName name="__________________________________________xlnm._FilterDatabase_1">#REF!</definedName>
    <definedName name="__________________________________________xlnm._FilterDatabase_1_1">#REF!</definedName>
    <definedName name="__________________________________________xlnm._FilterDatabase_2">#REF!</definedName>
    <definedName name="__________________________________________xlnm._FilterDatabase_3">#REF!</definedName>
    <definedName name="_________________________________________xlnm._FilterDatabase_1">#REF!</definedName>
    <definedName name="_________________________________________xlnm._FilterDatabase_1_1">#REF!</definedName>
    <definedName name="_________________________________________xlnm._FilterDatabase_2">#REF!</definedName>
    <definedName name="_________________________________________xlnm._FilterDatabase_3">#REF!</definedName>
    <definedName name="________________________________________xlnm._FilterDatabase_1">#REF!</definedName>
    <definedName name="________________________________________xlnm._FilterDatabase_1_1">#REF!</definedName>
    <definedName name="________________________________________xlnm._FilterDatabase_2">#REF!</definedName>
    <definedName name="________________________________________xlnm._FilterDatabase_3">#REF!</definedName>
    <definedName name="_______________________________________xlnm._FilterDatabase_1">#REF!</definedName>
    <definedName name="_______________________________________xlnm._FilterDatabase_1_1">#REF!</definedName>
    <definedName name="_______________________________________xlnm._FilterDatabase_2">#REF!</definedName>
    <definedName name="_______________________________________xlnm._FilterDatabase_3">#REF!</definedName>
    <definedName name="______________________________________xlnm._FilterDatabase_1">#REF!</definedName>
    <definedName name="______________________________________xlnm._FilterDatabase_1_1">#REF!</definedName>
    <definedName name="______________________________________xlnm._FilterDatabase_2">#REF!</definedName>
    <definedName name="______________________________________xlnm._FilterDatabase_3">#REF!</definedName>
    <definedName name="_____________________________________xlnm._FilterDatabase_1">#REF!</definedName>
    <definedName name="_____________________________________xlnm._FilterDatabase_1_1">#REF!</definedName>
    <definedName name="_____________________________________xlnm._FilterDatabase_2">#REF!</definedName>
    <definedName name="_____________________________________xlnm._FilterDatabase_3">#REF!</definedName>
    <definedName name="____________________________________xlnm._FilterDatabase_1">#REF!</definedName>
    <definedName name="____________________________________xlnm._FilterDatabase_1_1">#REF!</definedName>
    <definedName name="____________________________________xlnm._FilterDatabase_2">#REF!</definedName>
    <definedName name="____________________________________xlnm._FilterDatabase_3">#REF!</definedName>
    <definedName name="___________________________________xlnm._FilterDatabase_1">#REF!</definedName>
    <definedName name="___________________________________xlnm._FilterDatabase_1_1">#REF!</definedName>
    <definedName name="___________________________________xlnm._FilterDatabase_2">#REF!</definedName>
    <definedName name="___________________________________xlnm._FilterDatabase_3">#REF!</definedName>
    <definedName name="__________________________________xlnm._FilterDatabase_1">#REF!</definedName>
    <definedName name="__________________________________xlnm._FilterDatabase_1_1">#REF!</definedName>
    <definedName name="__________________________________xlnm._FilterDatabase_2">#REF!</definedName>
    <definedName name="__________________________________xlnm._FilterDatabase_3">#REF!</definedName>
    <definedName name="_________________________________xlnm._FilterDatabase_1">#REF!</definedName>
    <definedName name="_________________________________xlnm._FilterDatabase_1_1">#REF!</definedName>
    <definedName name="_________________________________xlnm._FilterDatabase_2">#REF!</definedName>
    <definedName name="_________________________________xlnm._FilterDatabase_3">#REF!</definedName>
    <definedName name="________________________________xlnm._FilterDatabase_1">#REF!</definedName>
    <definedName name="________________________________xlnm._FilterDatabase_1_1">#REF!</definedName>
    <definedName name="________________________________xlnm._FilterDatabase_2">#REF!</definedName>
    <definedName name="________________________________xlnm._FilterDatabase_3">#REF!</definedName>
    <definedName name="_______________________________xlnm._FilterDatabase_1">#REF!</definedName>
    <definedName name="_______________________________xlnm._FilterDatabase_1_1">#REF!</definedName>
    <definedName name="_______________________________xlnm._FilterDatabase_2">#REF!</definedName>
    <definedName name="_______________________________xlnm._FilterDatabase_3">#REF!</definedName>
    <definedName name="______________________________xlnm._FilterDatabase_1">#REF!</definedName>
    <definedName name="______________________________xlnm._FilterDatabase_1_1">#REF!</definedName>
    <definedName name="______________________________xlnm._FilterDatabase_2">#REF!</definedName>
    <definedName name="______________________________xlnm._FilterDatabase_3">#REF!</definedName>
    <definedName name="_____________________________xlnm._FilterDatabase_1">#REF!</definedName>
    <definedName name="_____________________________xlnm._FilterDatabase_1_1">#REF!</definedName>
    <definedName name="_____________________________xlnm._FilterDatabase_2">#REF!</definedName>
    <definedName name="_____________________________xlnm._FilterDatabase_3">#REF!</definedName>
    <definedName name="____________________________xlnm._FilterDatabase_1">#REF!</definedName>
    <definedName name="____________________________xlnm._FilterDatabase_1_1">#REF!</definedName>
    <definedName name="____________________________xlnm._FilterDatabase_2">#REF!</definedName>
    <definedName name="____________________________xlnm._FilterDatabase_3">#REF!</definedName>
    <definedName name="___________________________xlnm._FilterDatabase_1">#REF!</definedName>
    <definedName name="___________________________xlnm._FilterDatabase_1_1">#REF!</definedName>
    <definedName name="___________________________xlnm._FilterDatabase_2">#REF!</definedName>
    <definedName name="___________________________xlnm._FilterDatabase_3">#REF!</definedName>
    <definedName name="__________________________xlnm._FilterDatabase_1">#REF!</definedName>
    <definedName name="__________________________xlnm._FilterDatabase_1_1">#REF!</definedName>
    <definedName name="__________________________xlnm._FilterDatabase_2">#REF!</definedName>
    <definedName name="__________________________xlnm._FilterDatabase_3">#REF!</definedName>
    <definedName name="_________________________xlnm._FilterDatabase_1">#REF!</definedName>
    <definedName name="_________________________xlnm._FilterDatabase_1_1">#REF!</definedName>
    <definedName name="_________________________xlnm._FilterDatabase_2">#REF!</definedName>
    <definedName name="_________________________xlnm._FilterDatabase_3">#REF!</definedName>
    <definedName name="________________________xlnm._FilterDatabase_1">#REF!</definedName>
    <definedName name="________________________xlnm._FilterDatabase_1_1">#REF!</definedName>
    <definedName name="________________________xlnm._FilterDatabase_2">#REF!</definedName>
    <definedName name="________________________xlnm._FilterDatabase_3">#REF!</definedName>
    <definedName name="_______________________xlnm._FilterDatabase_1">#REF!</definedName>
    <definedName name="_______________________xlnm._FilterDatabase_1_1">#REF!</definedName>
    <definedName name="_______________________xlnm._FilterDatabase_2">#REF!</definedName>
    <definedName name="_______________________xlnm._FilterDatabase_3">#REF!</definedName>
    <definedName name="______________________xlnm._FilterDatabase_1">#REF!</definedName>
    <definedName name="______________________xlnm._FilterDatabase_1_1">#REF!</definedName>
    <definedName name="______________________xlnm._FilterDatabase_2">#REF!</definedName>
    <definedName name="______________________xlnm._FilterDatabase_3">#REF!</definedName>
    <definedName name="_____________________xlnm._FilterDatabase_1">#REF!</definedName>
    <definedName name="_____________________xlnm._FilterDatabase_1_1">#REF!</definedName>
    <definedName name="_____________________xlnm._FilterDatabase_2">#REF!</definedName>
    <definedName name="_____________________xlnm._FilterDatabase_3">#REF!</definedName>
    <definedName name="____________________xlnm._FilterDatabase_1">#REF!</definedName>
    <definedName name="____________________xlnm._FilterDatabase_1_1">#REF!</definedName>
    <definedName name="____________________xlnm._FilterDatabase_2">#REF!</definedName>
    <definedName name="____________________xlnm._FilterDatabase_3">#REF!</definedName>
    <definedName name="___________________xlnm._FilterDatabase_1">#REF!</definedName>
    <definedName name="___________________xlnm._FilterDatabase_1_1">#REF!</definedName>
    <definedName name="___________________xlnm._FilterDatabase_2">#REF!</definedName>
    <definedName name="___________________xlnm._FilterDatabase_3">#REF!</definedName>
    <definedName name="__________________xlnm._FilterDatabase_1">#REF!</definedName>
    <definedName name="__________________xlnm._FilterDatabase_1_1">#REF!</definedName>
    <definedName name="__________________xlnm._FilterDatabase_2">#REF!</definedName>
    <definedName name="__________________xlnm._FilterDatabase_3">#REF!</definedName>
    <definedName name="_________________xlnm._FilterDatabase_1">#REF!</definedName>
    <definedName name="_________________xlnm._FilterDatabase_1_1">#REF!</definedName>
    <definedName name="_________________xlnm._FilterDatabase_2">#REF!</definedName>
    <definedName name="_________________xlnm._FilterDatabase_3">#REF!</definedName>
    <definedName name="________________xlnm._FilterDatabase_1">#REF!</definedName>
    <definedName name="________________xlnm._FilterDatabase_1_1">#REF!</definedName>
    <definedName name="________________xlnm._FilterDatabase_2">#REF!</definedName>
    <definedName name="________________xlnm._FilterDatabase_3">#REF!</definedName>
    <definedName name="_______________xlnm._FilterDatabase_1">#REF!</definedName>
    <definedName name="_______________xlnm._FilterDatabase_1_1">#REF!</definedName>
    <definedName name="_______________xlnm._FilterDatabase_2">#REF!</definedName>
    <definedName name="_______________xlnm._FilterDatabase_3">#REF!</definedName>
    <definedName name="______________xlnm._FilterDatabase_1">#REF!</definedName>
    <definedName name="______________xlnm._FilterDatabase_1_1">#REF!</definedName>
    <definedName name="______________xlnm._FilterDatabase_2">#REF!</definedName>
    <definedName name="______________xlnm._FilterDatabase_3">#REF!</definedName>
    <definedName name="_____________xlnm._FilterDatabase_1">#REF!</definedName>
    <definedName name="_____________xlnm._FilterDatabase_1_1">#REF!</definedName>
    <definedName name="_____________xlnm._FilterDatabase_2">#REF!</definedName>
    <definedName name="_____________xlnm._FilterDatabase_3">#REF!</definedName>
    <definedName name="____________xlnm._FilterDatabase_1">#REF!</definedName>
    <definedName name="____________xlnm._FilterDatabase_1_1">#REF!</definedName>
    <definedName name="____________xlnm._FilterDatabase_2">#REF!</definedName>
    <definedName name="____________xlnm._FilterDatabase_3">#REF!</definedName>
    <definedName name="___________xlnm._FilterDatabase_1">#REF!</definedName>
    <definedName name="___________xlnm._FilterDatabase_1_1">#REF!</definedName>
    <definedName name="___________xlnm._FilterDatabase_2">#REF!</definedName>
    <definedName name="___________xlnm._FilterDatabase_3">#REF!</definedName>
    <definedName name="__________xlnm._FilterDatabase_1">#REF!</definedName>
    <definedName name="__________xlnm._FilterDatabase_1_1">#REF!</definedName>
    <definedName name="__________xlnm._FilterDatabase_2">#REF!</definedName>
    <definedName name="__________xlnm._FilterDatabase_3">#REF!</definedName>
    <definedName name="_________xlnm._FilterDatabase_1">#REF!</definedName>
    <definedName name="_________xlnm._FilterDatabase_1_1">#REF!</definedName>
    <definedName name="_________xlnm._FilterDatabase_2">#REF!</definedName>
    <definedName name="_________xlnm._FilterDatabase_3">#REF!</definedName>
    <definedName name="________xlnm._FilterDatabase_1">#REF!</definedName>
    <definedName name="________xlnm._FilterDatabase_1_1">#REF!</definedName>
    <definedName name="________xlnm._FilterDatabase_2">#REF!</definedName>
    <definedName name="________xlnm._FilterDatabase_3">#REF!</definedName>
    <definedName name="_______xlnm._FilterDatabase_1">#REF!</definedName>
    <definedName name="_______xlnm._FilterDatabase_1_1">#REF!</definedName>
    <definedName name="_______xlnm._FilterDatabase_2">#REF!</definedName>
    <definedName name="_______xlnm._FilterDatabase_3">#REF!</definedName>
    <definedName name="______xlnm._FilterDatabase_1">#REF!</definedName>
    <definedName name="______xlnm._FilterDatabase_1_1">#REF!</definedName>
    <definedName name="______xlnm._FilterDatabase_2">#REF!</definedName>
    <definedName name="______xlnm._FilterDatabase_3">#REF!</definedName>
    <definedName name="_____xlnm._FilterDatabase_1">#REF!</definedName>
    <definedName name="_____xlnm._FilterDatabase_1_1">#REF!</definedName>
    <definedName name="_____xlnm._FilterDatabase_2">#REF!</definedName>
    <definedName name="_____xlnm._FilterDatabase_3">#REF!</definedName>
    <definedName name="____xlnm._FilterDatabase_1">#REF!</definedName>
    <definedName name="____xlnm._FilterDatabase_1_1">#REF!</definedName>
    <definedName name="____xlnm._FilterDatabase_2">#REF!</definedName>
    <definedName name="____xlnm._FilterDatabase_3">#REF!</definedName>
    <definedName name="___xlnm._FilterDatabase_1">#REF!</definedName>
    <definedName name="___xlnm._FilterDatabase_1_1">#REF!</definedName>
    <definedName name="___xlnm._FilterDatabase_2">#REF!</definedName>
    <definedName name="___xlnm._FilterDatabase_3">#REF!</definedName>
    <definedName name="__Anonymous_Sheet_DB__1">#REF!</definedName>
    <definedName name="__shared_3_0_0">#REF!</definedName>
    <definedName name="__shared_3_0_1">#REF!</definedName>
    <definedName name="__shared_3_0_2">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1Excel_BuiltIn_Print_Titles_7_1">#REF!</definedName>
    <definedName name="_2Excel_BuiltIn_Print_Titles_5_1_1">#REF!</definedName>
    <definedName name="_A100000">#REF!</definedName>
    <definedName name="_A150000">#REF!</definedName>
    <definedName name="_A150001">#REF!</definedName>
    <definedName name="_xlnm._FilterDatabase" localSheetId="62" hidden="1">APR!$B$1:$B$45</definedName>
    <definedName name="_xlnm._FilterDatabase" localSheetId="66" hidden="1">'CCE I &amp; II (4)'!$A$3:$W$3</definedName>
    <definedName name="_xlnm._FilterDatabase" localSheetId="64" hidden="1">'CUT OFF (4)'!$A$2:$I$135</definedName>
    <definedName name="_xlnm._FilterDatabase" localSheetId="68" hidden="1">'PERILS (4)'!$A$2:$O$2</definedName>
    <definedName name="_xlnm._FilterDatabase" localSheetId="61" hidden="1">SI!$B$1:$B$44</definedName>
    <definedName name="_xlnm._FilterDatabase" localSheetId="59" hidden="1">'SI (3)'!$B$1:$B$6</definedName>
    <definedName name="_valuaddition">#REF!</definedName>
    <definedName name="aaaaa">#REF!</definedName>
    <definedName name="completed">#REF!</definedName>
    <definedName name="DivisionCode">#REF!</definedName>
    <definedName name="DivisionName">#REF!</definedName>
    <definedName name="dsnmauigfydasgnsdiotg">#REF!</definedName>
    <definedName name="EPA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3_1_1_1_1">#REF!</definedName>
    <definedName name="Excel_BuiltIn_Print_Titles_3_1_1_1_1_1_1">#REF!</definedName>
    <definedName name="Excel_BuiltIn_Print_Titles_3_1_1_1_1_1_1_1">#REF!</definedName>
    <definedName name="Excel_BuiltIn_Print_Titles_5">#REF!</definedName>
    <definedName name="Excel_BuiltIn_Print_Titles_5_1">#REF!</definedName>
    <definedName name="Excel_BuiltIn_Print_Titles_5_1_4">#REF!</definedName>
    <definedName name="Excel_BuiltIn_Print_Titles_5_1_5">#REF!</definedName>
    <definedName name="Excel_BuiltIn_Print_Titles_5_1_7">#REF!</definedName>
    <definedName name="Excel_BuiltIn_Print_Titles_5_4">#REF!</definedName>
    <definedName name="Excel_BuiltIn_Print_Titles_5_5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6_1_1_1">#REF!</definedName>
    <definedName name="Excel_BuiltIn_Print_Titles_6_1_1_2">#REF!</definedName>
    <definedName name="Excel_BuiltIn_Print_Titles_6_1_1_3">#REF!</definedName>
    <definedName name="Excel_BuiltIn_Print_Titles_6_1_1_5">#REF!</definedName>
    <definedName name="Excel_BuiltIn_Print_Titles_6_1_2">#REF!</definedName>
    <definedName name="Excel_BuiltIn_Print_Titles_6_1_3">#REF!</definedName>
    <definedName name="Excel_BuiltIn_Print_Titles_6_1_5">#REF!</definedName>
    <definedName name="Excel_BuiltIn_Print_Titles_6_2">#REF!</definedName>
    <definedName name="Excel_BuiltIn_Print_Titles_6_3">#REF!</definedName>
    <definedName name="Excel_BuiltIn_Print_Titles_6_5">#REF!</definedName>
    <definedName name="Excel_BuiltIn_Print_Titles_7">#REF!</definedName>
    <definedName name="Excel_BuiltIn_Print_Titles_7_1">#REF!</definedName>
    <definedName name="Excel_BuiltIn_Print_Titles_7_1_4">#REF!</definedName>
    <definedName name="Excel_BuiltIn_Print_Titles_7_1_5">#REF!</definedName>
    <definedName name="Excel_BuiltIn_Print_Titles_7_4">#REF!</definedName>
    <definedName name="Excel_BuiltIn_Print_Titles_7_5">#REF!</definedName>
    <definedName name="Excel_BuiltIn_Print_Titles_8">#REF!</definedName>
    <definedName name="Excel_BuiltIn_Print_Titles_8_1">#REF!</definedName>
    <definedName name="Excel_BuiltIn_Print_Titles_8_1_4">#REF!</definedName>
    <definedName name="Excel_BuiltIn_Print_Titles_8_1_5">#REF!</definedName>
    <definedName name="Excel_BuiltIn_Print_Titles_8_1_9">#REF!</definedName>
    <definedName name="Excel_BuiltIn_Print_Titles_8_1_9_4">#REF!</definedName>
    <definedName name="Excel_BuiltIn_Print_Titles_8_1_9_5">#REF!</definedName>
    <definedName name="hnfsghihngf">#REF!</definedName>
    <definedName name="ImpleCode">#REF!</definedName>
    <definedName name="MC_Sl_No">#REF!</definedName>
    <definedName name="Millet">#REF!</definedName>
    <definedName name="NameOfMachinery">#REF!</definedName>
    <definedName name="PMFBY">#REF!</definedName>
    <definedName name="_xlnm.Print_Area" localSheetId="62">APR!$A$1:$AB$58</definedName>
    <definedName name="_xlnm.Print_Area" localSheetId="60">'APR (3)'!$A$1:$D$8</definedName>
    <definedName name="_xlnm.Print_Area" localSheetId="26">'Ariyalur (2)'!$A$1:$G$5</definedName>
    <definedName name="_xlnm.Print_Area" localSheetId="66">'CCE I &amp; II (4)'!$A$1:$H$136</definedName>
    <definedName name="_xlnm.Print_Area" localSheetId="46">'Chengalpattu Rabi'!$A$1:$G$4</definedName>
    <definedName name="_xlnm.Print_Area" localSheetId="48">'CL XII  RABI ABSTRACT'!$A$1:$F$17</definedName>
    <definedName name="_xlnm.Print_Area" localSheetId="21">'Clu 5 Abstarct'!$A$1:$F$17</definedName>
    <definedName name="_xlnm.Print_Area" localSheetId="25">'Clu 6 Abstarct'!$A$1:$G$17</definedName>
    <definedName name="_xlnm.Print_Area" localSheetId="43">'Clu XI Abstarct'!$A$1:$G$17</definedName>
    <definedName name="_xlnm.Print_Area" localSheetId="55">'Clu XIV Abstarct'!$A$1:$F$17</definedName>
    <definedName name="_xlnm.Print_Area" localSheetId="15">'Clus 4 - ABSTRACT'!$A$1:$H$16</definedName>
    <definedName name="_xlnm.Print_Area" localSheetId="11">'Clus III Rabi Abstract'!$A$1:$F$17</definedName>
    <definedName name="_xlnm.Print_Area" localSheetId="37">'Clus IX Rabi Abstract'!$A$1:$E$17</definedName>
    <definedName name="_xlnm.Print_Area" localSheetId="40">'Clus X Rabi Abstract'!$A$1:$E$17</definedName>
    <definedName name="_xlnm.Print_Area" localSheetId="6">'Cluster I- Rabi-ABSTRACT'!$A$1:$E$17</definedName>
    <definedName name="_xlnm.Print_Area" localSheetId="8">'Cluster II- Rabi-ABSTRACT (2)'!$A$1:$E$17</definedName>
    <definedName name="_xlnm.Print_Area" localSheetId="29">'Cluster VII- Rabi-ABSTRACT'!$A$1:$G$17</definedName>
    <definedName name="_xlnm.Print_Area" localSheetId="52">'Cluster XIII- Rabi-ABSTRACT'!$A$1:$E$17</definedName>
    <definedName name="_xlnm.Print_Area" localSheetId="28">'Coimbatore (2)'!$A$1:$G$57</definedName>
    <definedName name="_xlnm.Print_Area" localSheetId="54">'Cuddalore (2)'!$A$1:$F$137</definedName>
    <definedName name="_xlnm.Print_Area" localSheetId="64">'CUT OFF (4)'!$A$1:$I$135</definedName>
    <definedName name="_xlnm.Print_Area" localSheetId="32">'Dharmapuri (2)'!$A$1:$F$59</definedName>
    <definedName name="_xlnm.Print_Area" localSheetId="5">IU!$A$1:$BK$19</definedName>
    <definedName name="_xlnm.Print_Area" localSheetId="0">'IU (3)'!$A$1:$L$7</definedName>
    <definedName name="_xlnm.Print_Area" localSheetId="7">'Kallakurichi (2)'!$A$1:$G$46</definedName>
    <definedName name="_xlnm.Print_Area" localSheetId="31">'Karur (2)'!$A$1:$G$35</definedName>
    <definedName name="_xlnm.Print_Area" localSheetId="20">'Krishnagiri (2)'!$A$1:$F$31</definedName>
    <definedName name="_xlnm.Print_Area" localSheetId="22">'Madurai RABI'!$A$1:$G$43</definedName>
    <definedName name="_xlnm.Print_Area" localSheetId="4">'Namakkal Special Clu XI'!$A$1:$H$8</definedName>
    <definedName name="_xlnm.Print_Area" localSheetId="19">'Nilgiris rabi'!$A$1:$G$42</definedName>
    <definedName name="_xlnm.Print_Area" localSheetId="10">'Perambalur (2)'!$A$1:$H$12</definedName>
    <definedName name="_xlnm.Print_Area" localSheetId="56">'PUDUKKOTTAI II RABI'!$A$1:$G$13</definedName>
    <definedName name="_xlnm.Print_Area" localSheetId="42">'RABI ERODE'!$A$1:$G$51</definedName>
    <definedName name="_xlnm.Print_Area" localSheetId="50">'Ramanathapuram I'!$A$1:$F$39</definedName>
    <definedName name="_xlnm.Print_Area" localSheetId="16">'RAMANATHAPURAM II'!$A$1:$H$24</definedName>
    <definedName name="_xlnm.Print_Area" localSheetId="61">SI!$A$1:$AB$57</definedName>
    <definedName name="_xlnm.Print_Area" localSheetId="59">'SI (3)'!$A$1:$P$9</definedName>
    <definedName name="_xlnm.Print_Area" localSheetId="30">'Sivagangai (2)'!$A$3:$H$44</definedName>
    <definedName name="_xlnm.Print_Area" localSheetId="9">'Thanjavur I (2)'!$A$1:$G$10</definedName>
    <definedName name="_xlnm.Print_Area" localSheetId="44">'Thanjavur II (2)'!$A$1:$H$17</definedName>
    <definedName name="_xlnm.Print_Area" localSheetId="14">'Theni Rabi'!$A$1:$G$29</definedName>
    <definedName name="_xlnm.Print_Area" localSheetId="12">'Thoothukudi rabi'!$A$1:$H$90</definedName>
    <definedName name="_xlnm.Print_Area" localSheetId="13">'Tiruchirapalli rabi'!$A$1:$G$50</definedName>
    <definedName name="_xlnm.Print_Area" localSheetId="24">'Tirunelveli (2)'!$A$1:$G$14</definedName>
    <definedName name="_xlnm.Print_Area" localSheetId="33">'Tirupathur rabi'!$A$1:$H$15</definedName>
    <definedName name="_xlnm.Print_Area" localSheetId="17">'Tiruppur (2)'!$A$1:$H$40</definedName>
    <definedName name="_xlnm.Print_Area" localSheetId="27">Tiruvallur!$A$1:$G$31</definedName>
    <definedName name="_xlnm.Print_Area" localSheetId="49">'Tiruvannamalai (2)'!$A$1:$G$18</definedName>
    <definedName name="_xlnm.Print_Area" localSheetId="38">'Tiruvarur I'!$A$1:$F$3</definedName>
    <definedName name="_xlnm.Print_Area" localSheetId="35">'Tiruvarur II rabi'!$A$1:$G$5</definedName>
    <definedName name="_xlnm.Print_Area" localSheetId="2">'Trichy Special Clu III'!$A$1:$H$16</definedName>
    <definedName name="_xlnm.Print_Area" localSheetId="39">'Vellore (2)'!$A$1:$H$12</definedName>
    <definedName name="_xlnm.Print_Area" localSheetId="23">'Viluppuram Rabi'!$A$1:$G$15</definedName>
    <definedName name="_xlnm.Print_Area" localSheetId="58">'VIRUDHUNAGAR (2)'!$A$1:$G$32</definedName>
    <definedName name="Print_Area_1">#REF!</definedName>
    <definedName name="Print_Area_4">#REF!</definedName>
    <definedName name="_xlnm.Print_Titles" localSheetId="62">APR!$A:$B,APR!$2:$3</definedName>
    <definedName name="_xlnm.Print_Titles" localSheetId="66">'CCE I &amp; II (4)'!$3:$3</definedName>
    <definedName name="_xlnm.Print_Titles" localSheetId="28">'Coimbatore (2)'!$2:$2</definedName>
    <definedName name="_xlnm.Print_Titles" localSheetId="54">'Cuddalore (2)'!$2:$2</definedName>
    <definedName name="_xlnm.Print_Titles" localSheetId="64">'CUT OFF (4)'!$2:$2</definedName>
    <definedName name="_xlnm.Print_Titles" localSheetId="32">'Dharmapuri (2)'!$2:$2</definedName>
    <definedName name="_xlnm.Print_Titles" localSheetId="51">'Dindigul (2)'!$2:$2</definedName>
    <definedName name="_xlnm.Print_Titles" localSheetId="5">IU!$A:$B</definedName>
    <definedName name="_xlnm.Print_Titles" localSheetId="7">'Kallakurichi (2)'!$2:$2</definedName>
    <definedName name="_xlnm.Print_Titles" localSheetId="47">'Kanniyakumari (2)'!$2:$2</definedName>
    <definedName name="_xlnm.Print_Titles" localSheetId="31">'Karur (2)'!$2:$2</definedName>
    <definedName name="_xlnm.Print_Titles" localSheetId="20">'Krishnagiri (2)'!$2:$2</definedName>
    <definedName name="_xlnm.Print_Titles" localSheetId="22">'Madurai RABI'!$2:$2</definedName>
    <definedName name="_xlnm.Print_Titles" localSheetId="45">Namakkal!$2:$2</definedName>
    <definedName name="_xlnm.Print_Titles" localSheetId="4">'Namakkal Special Clu XI'!$2:$4</definedName>
    <definedName name="_xlnm.Print_Titles" localSheetId="19">'Nilgiris rabi'!$2:$2</definedName>
    <definedName name="_xlnm.Print_Titles" localSheetId="68">'PERILS (4)'!$2:$2</definedName>
    <definedName name="_xlnm.Print_Titles" localSheetId="18">'Pudukkottai I (2)'!$2:$2</definedName>
    <definedName name="_xlnm.Print_Titles" localSheetId="42">'RABI ERODE'!$2:$2</definedName>
    <definedName name="_xlnm.Print_Titles" localSheetId="50">'Ramanathapuram I'!$2:$2</definedName>
    <definedName name="_xlnm.Print_Titles" localSheetId="16">'RAMANATHAPURAM II'!$2:$2</definedName>
    <definedName name="_xlnm.Print_Titles" localSheetId="53">'Ranipet (2)'!$2:$2</definedName>
    <definedName name="_xlnm.Print_Titles" localSheetId="36">'Salem (2)'!$2:$2</definedName>
    <definedName name="_xlnm.Print_Titles" localSheetId="61">SI!$A:$B,SI!$2:$2</definedName>
    <definedName name="_xlnm.Print_Titles" localSheetId="59">'SI (3)'!$A:$B</definedName>
    <definedName name="_xlnm.Print_Titles" localSheetId="30">'Sivagangai (2)'!$5:$5</definedName>
    <definedName name="_xlnm.Print_Titles" localSheetId="14">'Theni Rabi'!$2:$2</definedName>
    <definedName name="_xlnm.Print_Titles" localSheetId="12">'Thoothukudi rabi'!$2:$2</definedName>
    <definedName name="_xlnm.Print_Titles" localSheetId="13">'Tiruchirapalli rabi'!$2:$2</definedName>
    <definedName name="_xlnm.Print_Titles" localSheetId="17">'Tiruppur (2)'!$2:$2</definedName>
    <definedName name="_xlnm.Print_Titles" localSheetId="27">Tiruvallur!$2:$2</definedName>
    <definedName name="_xlnm.Print_Titles" localSheetId="58">'VIRUDHUNAGAR (2)'!$2:$2</definedName>
    <definedName name="rad">#REF!</definedName>
    <definedName name="SubDivisionCode">#REF!</definedName>
    <definedName name="SubDivisionName">#REF!</definedName>
    <definedName name="WHS">#REF!</definedName>
    <definedName name="WkRpr">#REF!</definedName>
    <definedName name="xfhbxfhfxyg">#REF!</definedName>
    <definedName name="xx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30"/>
  <c r="O4"/>
  <c r="O5"/>
  <c r="O6"/>
  <c r="O7"/>
  <c r="O8"/>
  <c r="O9"/>
  <c r="O10"/>
  <c r="O11"/>
  <c r="O12"/>
  <c r="O13"/>
  <c r="O15"/>
  <c r="O16"/>
  <c r="O17"/>
  <c r="O19"/>
  <c r="O20"/>
  <c r="O21"/>
  <c r="O22"/>
  <c r="O23"/>
  <c r="O25"/>
  <c r="O26"/>
  <c r="O27"/>
  <c r="O73"/>
  <c r="O75"/>
  <c r="O117"/>
  <c r="O118"/>
  <c r="O119"/>
  <c r="O120"/>
  <c r="O121"/>
  <c r="O122"/>
  <c r="O123"/>
  <c r="O124"/>
  <c r="O125"/>
  <c r="O127"/>
  <c r="O128"/>
  <c r="O129"/>
  <c r="O136"/>
  <c r="O137"/>
  <c r="O138"/>
  <c r="O139"/>
  <c r="O140"/>
  <c r="O141"/>
  <c r="O142"/>
  <c r="O143"/>
  <c r="O144"/>
  <c r="O145"/>
  <c r="O3" i="129"/>
  <c r="O4"/>
  <c r="O5"/>
  <c r="T5" i="123"/>
  <c r="Z5"/>
  <c r="D7"/>
  <c r="Z7"/>
  <c r="T8"/>
  <c r="Z8"/>
  <c r="AB8"/>
  <c r="D10"/>
  <c r="F10"/>
  <c r="N10"/>
  <c r="T10"/>
  <c r="X10"/>
  <c r="D11"/>
  <c r="T11"/>
  <c r="X11"/>
  <c r="Z11"/>
  <c r="D12"/>
  <c r="H12"/>
  <c r="J12"/>
  <c r="N12"/>
  <c r="AB12"/>
  <c r="D14"/>
  <c r="D15"/>
  <c r="N15"/>
  <c r="X15"/>
  <c r="D16"/>
  <c r="N16"/>
  <c r="T16"/>
  <c r="X16"/>
  <c r="Z16"/>
  <c r="AB16"/>
  <c r="D17"/>
  <c r="H17"/>
  <c r="J17"/>
  <c r="V17"/>
  <c r="X17"/>
  <c r="AB17"/>
  <c r="D18"/>
  <c r="J18"/>
  <c r="L18"/>
  <c r="P18"/>
  <c r="R18"/>
  <c r="V18"/>
  <c r="D20"/>
  <c r="Z20"/>
  <c r="D21"/>
  <c r="T21"/>
  <c r="X21"/>
  <c r="AB21"/>
  <c r="D22"/>
  <c r="F22"/>
  <c r="F24"/>
  <c r="H24"/>
  <c r="X24"/>
  <c r="X25"/>
  <c r="D26"/>
  <c r="H26"/>
  <c r="N26"/>
  <c r="T26"/>
  <c r="Z26"/>
  <c r="AB26"/>
  <c r="D29"/>
  <c r="T29"/>
  <c r="X29"/>
  <c r="D30"/>
  <c r="Z30"/>
  <c r="AB30"/>
  <c r="D31"/>
  <c r="T31"/>
  <c r="X31"/>
  <c r="Z31"/>
  <c r="AB31"/>
  <c r="D32"/>
  <c r="F32"/>
  <c r="H32"/>
  <c r="T32"/>
  <c r="Z32"/>
  <c r="AB32"/>
  <c r="D34"/>
  <c r="Z34"/>
  <c r="D35"/>
  <c r="F35"/>
  <c r="T35"/>
  <c r="Z35"/>
  <c r="AB35"/>
  <c r="Z37"/>
  <c r="D38"/>
  <c r="H38"/>
  <c r="AB38"/>
  <c r="D40"/>
  <c r="Z40"/>
  <c r="D41"/>
  <c r="F41"/>
  <c r="J41"/>
  <c r="T41"/>
  <c r="Z41"/>
  <c r="D43"/>
  <c r="D44"/>
  <c r="T44"/>
  <c r="Z44"/>
  <c r="AB44"/>
  <c r="D45"/>
  <c r="Z45"/>
  <c r="D46"/>
  <c r="H46"/>
  <c r="D48"/>
  <c r="X48"/>
  <c r="Z48"/>
  <c r="D49"/>
  <c r="N49"/>
  <c r="T49"/>
  <c r="X49"/>
  <c r="D50"/>
  <c r="F50"/>
  <c r="H50"/>
  <c r="T50"/>
  <c r="X50"/>
  <c r="D52"/>
  <c r="H52"/>
  <c r="Z52"/>
  <c r="D53"/>
  <c r="F53"/>
  <c r="H53"/>
  <c r="X53"/>
  <c r="D55"/>
  <c r="N55"/>
  <c r="T55"/>
  <c r="X55"/>
  <c r="D56"/>
  <c r="Z56"/>
  <c r="D57"/>
  <c r="T57"/>
  <c r="X57"/>
  <c r="L5" i="121"/>
  <c r="L7"/>
  <c r="L9"/>
  <c r="E6" i="120"/>
  <c r="I6"/>
  <c r="L6"/>
  <c r="L19" s="1"/>
  <c r="M6"/>
  <c r="M19" s="1"/>
  <c r="P6"/>
  <c r="Q6"/>
  <c r="W6"/>
  <c r="W19" s="1"/>
  <c r="AA6"/>
  <c r="AA19" s="1"/>
  <c r="AD6"/>
  <c r="AJ6"/>
  <c r="AT6" s="1"/>
  <c r="AO6"/>
  <c r="AO19" s="1"/>
  <c r="AS6"/>
  <c r="AW6"/>
  <c r="AZ6"/>
  <c r="AZ19" s="1"/>
  <c r="BE6"/>
  <c r="BI6"/>
  <c r="E7"/>
  <c r="I7"/>
  <c r="L7"/>
  <c r="M7"/>
  <c r="P7"/>
  <c r="Q7"/>
  <c r="W7"/>
  <c r="AE7" s="1"/>
  <c r="BK7" s="1"/>
  <c r="AA7"/>
  <c r="AD7"/>
  <c r="AJ7"/>
  <c r="AT7" s="1"/>
  <c r="AO7"/>
  <c r="AS7"/>
  <c r="AW7"/>
  <c r="AZ7"/>
  <c r="BJ7" s="1"/>
  <c r="BE7"/>
  <c r="BI7"/>
  <c r="E8"/>
  <c r="I8"/>
  <c r="L8"/>
  <c r="M8"/>
  <c r="P8"/>
  <c r="Q8"/>
  <c r="W8"/>
  <c r="AE8" s="1"/>
  <c r="BK8" s="1"/>
  <c r="AA8"/>
  <c r="AD8"/>
  <c r="AJ8"/>
  <c r="AT8" s="1"/>
  <c r="AO8"/>
  <c r="AS8"/>
  <c r="AW8"/>
  <c r="AZ8"/>
  <c r="BJ8" s="1"/>
  <c r="BE8"/>
  <c r="BI8"/>
  <c r="E9"/>
  <c r="I9"/>
  <c r="L9"/>
  <c r="M9"/>
  <c r="P9"/>
  <c r="Q9"/>
  <c r="W9"/>
  <c r="AE9" s="1"/>
  <c r="BK9" s="1"/>
  <c r="AA9"/>
  <c r="AD9"/>
  <c r="AJ9"/>
  <c r="AT9" s="1"/>
  <c r="AO9"/>
  <c r="AS9"/>
  <c r="AW9"/>
  <c r="AZ9"/>
  <c r="BJ9" s="1"/>
  <c r="BE9"/>
  <c r="BI9"/>
  <c r="E10"/>
  <c r="I10"/>
  <c r="L10"/>
  <c r="M10"/>
  <c r="P10"/>
  <c r="Q10"/>
  <c r="W10"/>
  <c r="AE10" s="1"/>
  <c r="BK10" s="1"/>
  <c r="AA10"/>
  <c r="AD10"/>
  <c r="AJ10"/>
  <c r="AT10" s="1"/>
  <c r="AO10"/>
  <c r="AS10"/>
  <c r="AW10"/>
  <c r="AZ10"/>
  <c r="BJ10" s="1"/>
  <c r="BE10"/>
  <c r="BI10"/>
  <c r="E11"/>
  <c r="I11"/>
  <c r="L11"/>
  <c r="M11"/>
  <c r="P11"/>
  <c r="Q11"/>
  <c r="W11"/>
  <c r="AE11" s="1"/>
  <c r="BK11" s="1"/>
  <c r="AA11"/>
  <c r="AD11"/>
  <c r="AJ11"/>
  <c r="AT11" s="1"/>
  <c r="AO11"/>
  <c r="AS11"/>
  <c r="AW11"/>
  <c r="AZ11"/>
  <c r="BJ11" s="1"/>
  <c r="BE11"/>
  <c r="BI11"/>
  <c r="E12"/>
  <c r="I12"/>
  <c r="L12"/>
  <c r="M12"/>
  <c r="P12"/>
  <c r="Q12"/>
  <c r="W12"/>
  <c r="AE12" s="1"/>
  <c r="BK12" s="1"/>
  <c r="AA12"/>
  <c r="AD12"/>
  <c r="AJ12"/>
  <c r="AT12" s="1"/>
  <c r="AO12"/>
  <c r="AS12"/>
  <c r="AW12"/>
  <c r="AZ12"/>
  <c r="BJ12" s="1"/>
  <c r="BE12"/>
  <c r="BI12"/>
  <c r="E13"/>
  <c r="I13"/>
  <c r="L13"/>
  <c r="M13"/>
  <c r="P13"/>
  <c r="Q13"/>
  <c r="W13"/>
  <c r="AE13" s="1"/>
  <c r="BK13" s="1"/>
  <c r="AA13"/>
  <c r="AD13"/>
  <c r="AJ13"/>
  <c r="AT13" s="1"/>
  <c r="AO13"/>
  <c r="AS13"/>
  <c r="AW13"/>
  <c r="AZ13"/>
  <c r="BJ13" s="1"/>
  <c r="BE13"/>
  <c r="BI13"/>
  <c r="E14"/>
  <c r="I14"/>
  <c r="L14"/>
  <c r="M14"/>
  <c r="P14"/>
  <c r="Q14"/>
  <c r="W14"/>
  <c r="AE14" s="1"/>
  <c r="BK14" s="1"/>
  <c r="AA14"/>
  <c r="AD14"/>
  <c r="AJ14"/>
  <c r="AT14" s="1"/>
  <c r="AO14"/>
  <c r="AS14"/>
  <c r="AW14"/>
  <c r="AZ14"/>
  <c r="BJ14" s="1"/>
  <c r="BE14"/>
  <c r="BI14"/>
  <c r="E15"/>
  <c r="I15"/>
  <c r="L15"/>
  <c r="M15"/>
  <c r="P15"/>
  <c r="Q15"/>
  <c r="W15"/>
  <c r="AE15" s="1"/>
  <c r="BK15" s="1"/>
  <c r="AA15"/>
  <c r="AD15"/>
  <c r="AJ15"/>
  <c r="AT15" s="1"/>
  <c r="AO15"/>
  <c r="AS15"/>
  <c r="AW15"/>
  <c r="AZ15"/>
  <c r="BJ15" s="1"/>
  <c r="BE15"/>
  <c r="BI15"/>
  <c r="E16"/>
  <c r="I16"/>
  <c r="L16"/>
  <c r="M16"/>
  <c r="P16"/>
  <c r="Q16"/>
  <c r="W16"/>
  <c r="AE16" s="1"/>
  <c r="BK16" s="1"/>
  <c r="AA16"/>
  <c r="AD16"/>
  <c r="AJ16"/>
  <c r="AT16" s="1"/>
  <c r="AO16"/>
  <c r="AS16"/>
  <c r="AW16"/>
  <c r="AZ16"/>
  <c r="BJ16" s="1"/>
  <c r="BE16"/>
  <c r="BI16"/>
  <c r="E17"/>
  <c r="I17"/>
  <c r="L17"/>
  <c r="M17"/>
  <c r="P17"/>
  <c r="Q17"/>
  <c r="W17"/>
  <c r="AE17" s="1"/>
  <c r="BK17" s="1"/>
  <c r="AA17"/>
  <c r="AD17"/>
  <c r="AJ17"/>
  <c r="AT17" s="1"/>
  <c r="AO17"/>
  <c r="AS17"/>
  <c r="AW17"/>
  <c r="AZ17"/>
  <c r="BJ17" s="1"/>
  <c r="BE17"/>
  <c r="BI17"/>
  <c r="E18"/>
  <c r="I18"/>
  <c r="L18"/>
  <c r="M18"/>
  <c r="P18"/>
  <c r="Q18"/>
  <c r="W18"/>
  <c r="AE18" s="1"/>
  <c r="BK18" s="1"/>
  <c r="AA18"/>
  <c r="AD18"/>
  <c r="AJ18"/>
  <c r="AT18" s="1"/>
  <c r="AO18"/>
  <c r="AS18"/>
  <c r="AW18"/>
  <c r="AZ18"/>
  <c r="BJ18" s="1"/>
  <c r="BE18"/>
  <c r="BI18"/>
  <c r="C19"/>
  <c r="D19"/>
  <c r="E19"/>
  <c r="F19"/>
  <c r="G19"/>
  <c r="H19"/>
  <c r="I19"/>
  <c r="J19"/>
  <c r="K19"/>
  <c r="N19"/>
  <c r="O19"/>
  <c r="P19"/>
  <c r="Q19"/>
  <c r="R19"/>
  <c r="S19"/>
  <c r="T19"/>
  <c r="U19"/>
  <c r="V19"/>
  <c r="X19"/>
  <c r="Y19"/>
  <c r="Z19"/>
  <c r="AB19"/>
  <c r="AC19"/>
  <c r="AD19"/>
  <c r="AF19"/>
  <c r="AG19"/>
  <c r="AH19"/>
  <c r="AI19"/>
  <c r="AK19"/>
  <c r="AL19"/>
  <c r="AM19"/>
  <c r="AN19"/>
  <c r="AP19"/>
  <c r="AQ19"/>
  <c r="AR19"/>
  <c r="AS19"/>
  <c r="AU19"/>
  <c r="AV19"/>
  <c r="AW19"/>
  <c r="AX19"/>
  <c r="AY19"/>
  <c r="BA19"/>
  <c r="BB19"/>
  <c r="BC19"/>
  <c r="BD19"/>
  <c r="BE19"/>
  <c r="BF19"/>
  <c r="BG19"/>
  <c r="BH19"/>
  <c r="BI19"/>
  <c r="J7" i="119"/>
  <c r="K7" s="1"/>
  <c r="I7"/>
  <c r="F7"/>
  <c r="C7"/>
  <c r="K6"/>
  <c r="J6"/>
  <c r="G6"/>
  <c r="G7" s="1"/>
  <c r="H7" s="1"/>
  <c r="E6"/>
  <c r="D6"/>
  <c r="D7" s="1"/>
  <c r="E7" s="1"/>
  <c r="AT19" i="120" l="1"/>
  <c r="BJ6"/>
  <c r="BJ19" s="1"/>
  <c r="AJ19"/>
  <c r="AE6"/>
  <c r="L7" i="119"/>
  <c r="H6"/>
  <c r="L6" s="1"/>
  <c r="AE19" i="120" l="1"/>
  <c r="BK6"/>
  <c r="BK19" s="1"/>
  <c r="E5" i="84"/>
  <c r="E6"/>
  <c r="E7"/>
  <c r="E8"/>
  <c r="E9"/>
  <c r="E10"/>
  <c r="E11"/>
  <c r="E12"/>
  <c r="E13"/>
  <c r="E14"/>
  <c r="E15"/>
  <c r="E16"/>
  <c r="E4"/>
  <c r="D17"/>
  <c r="E5" i="83"/>
  <c r="E6"/>
  <c r="E7"/>
  <c r="E8"/>
  <c r="E9"/>
  <c r="E10"/>
  <c r="E11"/>
  <c r="E12"/>
  <c r="E13"/>
  <c r="E14"/>
  <c r="E15"/>
  <c r="E16"/>
  <c r="E4"/>
  <c r="D17"/>
  <c r="F17" i="89"/>
  <c r="F17" i="78"/>
  <c r="D17" i="57"/>
  <c r="D17" i="87"/>
  <c r="C17" i="54"/>
  <c r="E17" i="78"/>
  <c r="E17" i="69"/>
  <c r="F16" i="64"/>
  <c r="E17" i="89" l="1"/>
  <c r="G12" i="105"/>
  <c r="G32" i="104"/>
  <c r="G31"/>
  <c r="G25"/>
  <c r="G23"/>
  <c r="G11"/>
  <c r="G10"/>
  <c r="G8"/>
  <c r="G7"/>
  <c r="G6"/>
  <c r="G5"/>
  <c r="G3"/>
  <c r="E17" i="102"/>
  <c r="D17"/>
  <c r="C17"/>
  <c r="F16"/>
  <c r="F15"/>
  <c r="F14"/>
  <c r="F13"/>
  <c r="F12"/>
  <c r="F11"/>
  <c r="F10"/>
  <c r="F9"/>
  <c r="F8"/>
  <c r="F7"/>
  <c r="F6"/>
  <c r="F5"/>
  <c r="F4"/>
  <c r="D17" i="98"/>
  <c r="C17"/>
  <c r="E16"/>
  <c r="E15"/>
  <c r="E14"/>
  <c r="E13"/>
  <c r="E12"/>
  <c r="E11"/>
  <c r="E10"/>
  <c r="E9"/>
  <c r="E8"/>
  <c r="E7"/>
  <c r="E6"/>
  <c r="E5"/>
  <c r="E4"/>
  <c r="A17" i="94"/>
  <c r="A18" s="1"/>
  <c r="A9"/>
  <c r="A10" s="1"/>
  <c r="A11" s="1"/>
  <c r="A12" s="1"/>
  <c r="A13" s="1"/>
  <c r="A14" s="1"/>
  <c r="A15" s="1"/>
  <c r="A4"/>
  <c r="A5" s="1"/>
  <c r="A6" s="1"/>
  <c r="E17" i="93"/>
  <c r="D17"/>
  <c r="C17"/>
  <c r="F16"/>
  <c r="F15"/>
  <c r="F14"/>
  <c r="F13"/>
  <c r="F12"/>
  <c r="F11"/>
  <c r="F10"/>
  <c r="F9"/>
  <c r="F8"/>
  <c r="F7"/>
  <c r="F6"/>
  <c r="F5"/>
  <c r="F4"/>
  <c r="D17" i="89"/>
  <c r="C17"/>
  <c r="G16"/>
  <c r="G15"/>
  <c r="G14"/>
  <c r="G13"/>
  <c r="G12"/>
  <c r="G11"/>
  <c r="G10"/>
  <c r="G9"/>
  <c r="G8"/>
  <c r="G7"/>
  <c r="G6"/>
  <c r="G5"/>
  <c r="G4"/>
  <c r="C17" i="87"/>
  <c r="E16"/>
  <c r="E15"/>
  <c r="E14"/>
  <c r="E13"/>
  <c r="E12"/>
  <c r="E11"/>
  <c r="E10"/>
  <c r="E9"/>
  <c r="E8"/>
  <c r="E7"/>
  <c r="E6"/>
  <c r="E5"/>
  <c r="E4"/>
  <c r="C17" i="84"/>
  <c r="C17" i="83"/>
  <c r="D17" i="78"/>
  <c r="C17"/>
  <c r="G16"/>
  <c r="G15"/>
  <c r="G14"/>
  <c r="G13"/>
  <c r="G12"/>
  <c r="G11"/>
  <c r="G10"/>
  <c r="G9"/>
  <c r="G8"/>
  <c r="G7"/>
  <c r="G6"/>
  <c r="G5"/>
  <c r="G4"/>
  <c r="G12" i="76"/>
  <c r="G19" i="75"/>
  <c r="F17" i="73"/>
  <c r="E17"/>
  <c r="D17"/>
  <c r="C17"/>
  <c r="G16"/>
  <c r="G15"/>
  <c r="G14"/>
  <c r="G13"/>
  <c r="G12"/>
  <c r="G11"/>
  <c r="G10"/>
  <c r="G9"/>
  <c r="G8"/>
  <c r="G7"/>
  <c r="G6"/>
  <c r="G5"/>
  <c r="G4"/>
  <c r="G8" i="70"/>
  <c r="D17" i="69"/>
  <c r="C17"/>
  <c r="F16"/>
  <c r="F15"/>
  <c r="F14"/>
  <c r="F13"/>
  <c r="F12"/>
  <c r="F11"/>
  <c r="F10"/>
  <c r="F9"/>
  <c r="F8"/>
  <c r="F7"/>
  <c r="F6"/>
  <c r="F5"/>
  <c r="F4"/>
  <c r="G16" i="64"/>
  <c r="E16"/>
  <c r="D16"/>
  <c r="C16"/>
  <c r="H15"/>
  <c r="H14"/>
  <c r="H13"/>
  <c r="H12"/>
  <c r="H11"/>
  <c r="H10"/>
  <c r="H9"/>
  <c r="H8"/>
  <c r="H7"/>
  <c r="H6"/>
  <c r="H5"/>
  <c r="H4"/>
  <c r="H3"/>
  <c r="E17" i="60"/>
  <c r="D17"/>
  <c r="C17"/>
  <c r="F16"/>
  <c r="F15"/>
  <c r="F14"/>
  <c r="F13"/>
  <c r="F12"/>
  <c r="F11"/>
  <c r="F10"/>
  <c r="F9"/>
  <c r="F8"/>
  <c r="F7"/>
  <c r="F6"/>
  <c r="F5"/>
  <c r="F4"/>
  <c r="C17" i="57"/>
  <c r="E16"/>
  <c r="E15"/>
  <c r="E14"/>
  <c r="E13"/>
  <c r="E12"/>
  <c r="E11"/>
  <c r="E10"/>
  <c r="E9"/>
  <c r="E8"/>
  <c r="E7"/>
  <c r="E6"/>
  <c r="E5"/>
  <c r="E4"/>
  <c r="D17" i="54"/>
  <c r="E16"/>
  <c r="E15"/>
  <c r="E14"/>
  <c r="E13"/>
  <c r="E12"/>
  <c r="E11"/>
  <c r="E10"/>
  <c r="E9"/>
  <c r="E8"/>
  <c r="E7"/>
  <c r="E6"/>
  <c r="E5"/>
  <c r="E4"/>
  <c r="E17" i="50"/>
  <c r="D17"/>
  <c r="C17"/>
  <c r="F16"/>
  <c r="F15"/>
  <c r="F14"/>
  <c r="F13"/>
  <c r="F12"/>
  <c r="F11"/>
  <c r="F10"/>
  <c r="F9"/>
  <c r="F8"/>
  <c r="F7"/>
  <c r="F6"/>
  <c r="F5"/>
  <c r="F4"/>
  <c r="E17" i="57" l="1"/>
  <c r="E17" i="83"/>
  <c r="F17" i="69"/>
  <c r="E17" i="98"/>
  <c r="F17" i="102"/>
  <c r="H16" i="64"/>
  <c r="E17" i="54"/>
  <c r="G17" i="78"/>
  <c r="F17" i="50"/>
  <c r="G17" i="73"/>
  <c r="E17" i="87"/>
  <c r="F17" i="93"/>
  <c r="F17" i="60"/>
  <c r="E17" i="84"/>
  <c r="G17" i="89"/>
</calcChain>
</file>

<file path=xl/sharedStrings.xml><?xml version="1.0" encoding="utf-8"?>
<sst xmlns="http://schemas.openxmlformats.org/spreadsheetml/2006/main" count="9376" uniqueCount="1398">
  <si>
    <t>S. No</t>
  </si>
  <si>
    <t>Crops</t>
  </si>
  <si>
    <t>Erode</t>
  </si>
  <si>
    <t>Mayiladuthurai</t>
  </si>
  <si>
    <t>Total</t>
  </si>
  <si>
    <t xml:space="preserve"> Horticulture Crops</t>
  </si>
  <si>
    <t>Banana</t>
  </si>
  <si>
    <t>Tapioca</t>
  </si>
  <si>
    <t>Onion</t>
  </si>
  <si>
    <t>Potato</t>
  </si>
  <si>
    <t>Turmeric</t>
  </si>
  <si>
    <t>Red Chillies</t>
  </si>
  <si>
    <t>Tomato</t>
  </si>
  <si>
    <t>Bhendi</t>
  </si>
  <si>
    <t>Brinjal</t>
  </si>
  <si>
    <t>Cabbage</t>
  </si>
  <si>
    <t>Carrot</t>
  </si>
  <si>
    <t>Garlic</t>
  </si>
  <si>
    <t>Ginger</t>
  </si>
  <si>
    <t xml:space="preserve">Total </t>
  </si>
  <si>
    <t>S.
 No</t>
  </si>
  <si>
    <t>Name of the crop</t>
  </si>
  <si>
    <t>District</t>
  </si>
  <si>
    <t>Block</t>
  </si>
  <si>
    <t xml:space="preserve">Firka </t>
  </si>
  <si>
    <t>Firka GOI Code</t>
  </si>
  <si>
    <t xml:space="preserve">Area sown for the previous season (ha) </t>
  </si>
  <si>
    <t>Ammapettai</t>
  </si>
  <si>
    <t>Kurichi</t>
  </si>
  <si>
    <t>Anthiyur</t>
  </si>
  <si>
    <t>Athani</t>
  </si>
  <si>
    <t>Bhavani</t>
  </si>
  <si>
    <t>Kavandapadi</t>
  </si>
  <si>
    <t>Gobi</t>
  </si>
  <si>
    <t>Kugalur</t>
  </si>
  <si>
    <t>Siruvalur</t>
  </si>
  <si>
    <t>Kasipalayam</t>
  </si>
  <si>
    <t>Kodumudi</t>
  </si>
  <si>
    <t>Modakurichi</t>
  </si>
  <si>
    <t>Arachalur</t>
  </si>
  <si>
    <t>Avalpoondurai</t>
  </si>
  <si>
    <t>Nambiyur</t>
  </si>
  <si>
    <t>Elathur</t>
  </si>
  <si>
    <t>Sathyamangalam</t>
  </si>
  <si>
    <t>Arasur</t>
  </si>
  <si>
    <t>Guthiyalathur</t>
  </si>
  <si>
    <t>T.N.Palayam</t>
  </si>
  <si>
    <t>Vaniputhur</t>
  </si>
  <si>
    <t>Thalavady</t>
  </si>
  <si>
    <t>Coimbatore</t>
  </si>
  <si>
    <t>Thanjavur I</t>
  </si>
  <si>
    <t>S.No</t>
  </si>
  <si>
    <t xml:space="preserve">Block </t>
  </si>
  <si>
    <t>Firka GOI code</t>
  </si>
  <si>
    <t>Anaimalai</t>
  </si>
  <si>
    <t>Annur</t>
  </si>
  <si>
    <t>Annur South</t>
  </si>
  <si>
    <t>Annur North</t>
  </si>
  <si>
    <t>Karamadai</t>
  </si>
  <si>
    <t>Mettupalayam</t>
  </si>
  <si>
    <t>Madukkarai</t>
  </si>
  <si>
    <t>Thirumalayampalayam</t>
  </si>
  <si>
    <t>Ottakalmandapam</t>
  </si>
  <si>
    <t>Periyanaickenpalayam</t>
  </si>
  <si>
    <t>Thudiyalur</t>
  </si>
  <si>
    <t>Pollachi South</t>
  </si>
  <si>
    <t>SS Kulam</t>
  </si>
  <si>
    <t>Saravanampatty</t>
  </si>
  <si>
    <t>Thondamuthur</t>
  </si>
  <si>
    <t>Alandurai</t>
  </si>
  <si>
    <t>Madampatti</t>
  </si>
  <si>
    <t>Vadavalli</t>
  </si>
  <si>
    <t>Sulthanpet</t>
  </si>
  <si>
    <t>Varapatti</t>
  </si>
  <si>
    <t>Selakkarichel</t>
  </si>
  <si>
    <t>Sulur</t>
  </si>
  <si>
    <t>Karumathampatti</t>
  </si>
  <si>
    <t>Pollachi North</t>
  </si>
  <si>
    <t>Ramapattinam</t>
  </si>
  <si>
    <t>Periya Negamam</t>
  </si>
  <si>
    <t>Ramapatinam</t>
  </si>
  <si>
    <t>Pollachi(North)</t>
  </si>
  <si>
    <t>S.S.Kulam</t>
  </si>
  <si>
    <t>Kolarpatti</t>
  </si>
  <si>
    <t>Pollachi(South)</t>
  </si>
  <si>
    <t>P.N.Palayam</t>
  </si>
  <si>
    <t>Firka</t>
  </si>
  <si>
    <t xml:space="preserve">DES code (13 digits) </t>
  </si>
  <si>
    <t>Thanjavur</t>
  </si>
  <si>
    <t>Vallam</t>
  </si>
  <si>
    <t>1607011044012</t>
  </si>
  <si>
    <t>1607011044007</t>
  </si>
  <si>
    <t>Thiruvaiyaru</t>
  </si>
  <si>
    <t>Naducauvery</t>
  </si>
  <si>
    <t>1607011014009</t>
  </si>
  <si>
    <t>1607011024005</t>
  </si>
  <si>
    <t>Kandiyur</t>
  </si>
  <si>
    <t>1607011024009</t>
  </si>
  <si>
    <t>Papanasam</t>
  </si>
  <si>
    <t>Ayyampettai</t>
  </si>
  <si>
    <t>Kabisthalam</t>
  </si>
  <si>
    <t>Tiruchirapalli</t>
  </si>
  <si>
    <t>Tirupathur</t>
  </si>
  <si>
    <t>Thoothukudi</t>
  </si>
  <si>
    <t>Firka DES code</t>
  </si>
  <si>
    <t>Alwarthirunagari</t>
  </si>
  <si>
    <t>628573</t>
  </si>
  <si>
    <t>628625</t>
  </si>
  <si>
    <t>Tiruchendur</t>
  </si>
  <si>
    <t>628618</t>
  </si>
  <si>
    <t>629349</t>
  </si>
  <si>
    <t>Karungulam</t>
  </si>
  <si>
    <t>629546</t>
  </si>
  <si>
    <t>629309</t>
  </si>
  <si>
    <t>Deivaseyalpuram</t>
  </si>
  <si>
    <t>628682</t>
  </si>
  <si>
    <t>udankudi</t>
  </si>
  <si>
    <t>629494</t>
  </si>
  <si>
    <t>Ottapidaram</t>
  </si>
  <si>
    <t>629114</t>
  </si>
  <si>
    <t>629171</t>
  </si>
  <si>
    <t>629168</t>
  </si>
  <si>
    <t>Kayathar</t>
  </si>
  <si>
    <t>628782</t>
  </si>
  <si>
    <t>628840</t>
  </si>
  <si>
    <t>629670</t>
  </si>
  <si>
    <t>628781</t>
  </si>
  <si>
    <t>629759</t>
  </si>
  <si>
    <t>629478</t>
  </si>
  <si>
    <t>Srivaigundam</t>
  </si>
  <si>
    <t>629348</t>
  </si>
  <si>
    <t>629690</t>
  </si>
  <si>
    <t>Satankulam</t>
  </si>
  <si>
    <t>629284</t>
  </si>
  <si>
    <t>Pallakurichi</t>
  </si>
  <si>
    <t>629222</t>
  </si>
  <si>
    <t>629028</t>
  </si>
  <si>
    <t>629462</t>
  </si>
  <si>
    <t>628847</t>
  </si>
  <si>
    <t>Chettikurichi</t>
  </si>
  <si>
    <t>628979</t>
  </si>
  <si>
    <t>628751</t>
  </si>
  <si>
    <t>S.No.</t>
  </si>
  <si>
    <t>Uppiliyapuram</t>
  </si>
  <si>
    <t>Koppampatti</t>
  </si>
  <si>
    <t>Thathaiyangarpettai</t>
  </si>
  <si>
    <t>Thumbalam</t>
  </si>
  <si>
    <t>Valaieduppu</t>
  </si>
  <si>
    <t>Mannachanallur</t>
  </si>
  <si>
    <t>Kariyamanickam</t>
  </si>
  <si>
    <t>Musiri</t>
  </si>
  <si>
    <t>Pulivalam</t>
  </si>
  <si>
    <t>Pullambadi</t>
  </si>
  <si>
    <t>Peruvalpur</t>
  </si>
  <si>
    <t>Thottiyam</t>
  </si>
  <si>
    <t>Elurpatty</t>
  </si>
  <si>
    <t>Thuraiyur</t>
  </si>
  <si>
    <t>Eragudi</t>
  </si>
  <si>
    <t>Sirugambur</t>
  </si>
  <si>
    <t>Aamoor</t>
  </si>
  <si>
    <t xml:space="preserve">Pulivalam </t>
  </si>
  <si>
    <t>Vaiyampatti</t>
  </si>
  <si>
    <t>V.Periyapatti</t>
  </si>
  <si>
    <t>Kannanur</t>
  </si>
  <si>
    <t>Lalgudi</t>
  </si>
  <si>
    <t>Anbil</t>
  </si>
  <si>
    <t>Valadi</t>
  </si>
  <si>
    <t>Kattuputhur</t>
  </si>
  <si>
    <t>Andiyappanur</t>
  </si>
  <si>
    <t>Kandhili</t>
  </si>
  <si>
    <t>Koratti</t>
  </si>
  <si>
    <t>Natrampalli</t>
  </si>
  <si>
    <t>Alangayam</t>
  </si>
  <si>
    <t>Tirupur</t>
  </si>
  <si>
    <t xml:space="preserve">Area sown for the previous season (Ha) </t>
  </si>
  <si>
    <t>Krishnagiri</t>
  </si>
  <si>
    <t>Veppanapalli</t>
  </si>
  <si>
    <t>Kaveripattinam</t>
  </si>
  <si>
    <t>Shoolagiri</t>
  </si>
  <si>
    <t>Hosur</t>
  </si>
  <si>
    <t>Bagalur</t>
  </si>
  <si>
    <t>Mathigiri</t>
  </si>
  <si>
    <t>Kelamangalam</t>
  </si>
  <si>
    <t>Rayakottai</t>
  </si>
  <si>
    <t>Thally</t>
  </si>
  <si>
    <t>Andevanapalli</t>
  </si>
  <si>
    <t>Kakkadasam</t>
  </si>
  <si>
    <t>Alapatti</t>
  </si>
  <si>
    <t>Berigai</t>
  </si>
  <si>
    <t>Uthanapalli</t>
  </si>
  <si>
    <t>Uthangarai</t>
  </si>
  <si>
    <t>Singarapettai</t>
  </si>
  <si>
    <t xml:space="preserve">Avinashi </t>
  </si>
  <si>
    <t xml:space="preserve">Avinashi East </t>
  </si>
  <si>
    <t>Gudimangalam</t>
  </si>
  <si>
    <t>Pedappampatti</t>
  </si>
  <si>
    <t>Palladam</t>
  </si>
  <si>
    <t xml:space="preserve">Samalapuram </t>
  </si>
  <si>
    <t>Pongalur</t>
  </si>
  <si>
    <t>Kunnathur</t>
  </si>
  <si>
    <t>Kangayam</t>
  </si>
  <si>
    <t>Nathakadaiyur</t>
  </si>
  <si>
    <t xml:space="preserve">Onion </t>
  </si>
  <si>
    <t>Dharapuram</t>
  </si>
  <si>
    <t>Kundadam</t>
  </si>
  <si>
    <t>Madathukulam</t>
  </si>
  <si>
    <t>Thungavi</t>
  </si>
  <si>
    <t>Mulanur</t>
  </si>
  <si>
    <t>South Avinashipalayam</t>
  </si>
  <si>
    <t>Nallur</t>
  </si>
  <si>
    <t>Udumalpet</t>
  </si>
  <si>
    <t>Kuruchikottai</t>
  </si>
  <si>
    <t>Valavadi</t>
  </si>
  <si>
    <t>Pudukkottai I</t>
  </si>
  <si>
    <t>Aranthangi</t>
  </si>
  <si>
    <t>Poovatrakudi</t>
  </si>
  <si>
    <t>Madurai</t>
  </si>
  <si>
    <t>Villupuram</t>
  </si>
  <si>
    <t>BLOCK</t>
  </si>
  <si>
    <t>Madurai West</t>
  </si>
  <si>
    <t>Chatrapatti</t>
  </si>
  <si>
    <t>Koolapandi</t>
  </si>
  <si>
    <t>Samayanallur</t>
  </si>
  <si>
    <t>Kulamangalam</t>
  </si>
  <si>
    <t>Melur</t>
  </si>
  <si>
    <t>Vellalur</t>
  </si>
  <si>
    <t>Keelavalavu</t>
  </si>
  <si>
    <t>Kottampatti</t>
  </si>
  <si>
    <t>Melavalavu</t>
  </si>
  <si>
    <t>Karungalakudi</t>
  </si>
  <si>
    <t>Alanganallur</t>
  </si>
  <si>
    <t>Thanichiyam</t>
  </si>
  <si>
    <t>Palamedu</t>
  </si>
  <si>
    <t>Muduvarpatti</t>
  </si>
  <si>
    <t>Vadipatti</t>
  </si>
  <si>
    <t>Thenkarai</t>
  </si>
  <si>
    <t>Sholavanthan</t>
  </si>
  <si>
    <t>Neerathan</t>
  </si>
  <si>
    <t>Kallikudi</t>
  </si>
  <si>
    <t>Sivarakottai</t>
  </si>
  <si>
    <t>Kurayur</t>
  </si>
  <si>
    <t>T.Kallupatti</t>
  </si>
  <si>
    <t>Peraiyur</t>
  </si>
  <si>
    <t>Sedapatti</t>
  </si>
  <si>
    <t>Elumalai</t>
  </si>
  <si>
    <t>Athipatti</t>
  </si>
  <si>
    <t>Tirumangalam</t>
  </si>
  <si>
    <t>Kokkulam</t>
  </si>
  <si>
    <t xml:space="preserve">DES code </t>
  </si>
  <si>
    <t>Kandamangalam</t>
  </si>
  <si>
    <t>Sithalampattu</t>
  </si>
  <si>
    <t>Thiruvennainallur</t>
  </si>
  <si>
    <t>Koliyanur</t>
  </si>
  <si>
    <t>Kanai</t>
  </si>
  <si>
    <t>Mugaiyur</t>
  </si>
  <si>
    <t>Arakandanallur</t>
  </si>
  <si>
    <t xml:space="preserve">Tapioca </t>
  </si>
  <si>
    <t>Vanur</t>
  </si>
  <si>
    <t>Nemili</t>
  </si>
  <si>
    <t>Uppuvellore</t>
  </si>
  <si>
    <t>Ariyalur</t>
  </si>
  <si>
    <t>Perambalur</t>
  </si>
  <si>
    <t>Thiruvallur</t>
  </si>
  <si>
    <t>Nagamangalam</t>
  </si>
  <si>
    <t>Thirumanur</t>
  </si>
  <si>
    <t>Keelapalur</t>
  </si>
  <si>
    <t>veppanthattai</t>
  </si>
  <si>
    <t>Vengalam</t>
  </si>
  <si>
    <t>629587</t>
  </si>
  <si>
    <t>Kurumbalur</t>
  </si>
  <si>
    <t>628926</t>
  </si>
  <si>
    <t>629179</t>
  </si>
  <si>
    <t>Alathur</t>
  </si>
  <si>
    <t>Kolakanatham</t>
  </si>
  <si>
    <t>628875</t>
  </si>
  <si>
    <t>Chettikulam</t>
  </si>
  <si>
    <t>628665</t>
  </si>
  <si>
    <t>Vallikandapuram</t>
  </si>
  <si>
    <t>629548</t>
  </si>
  <si>
    <t>Koothur</t>
  </si>
  <si>
    <t>629732</t>
  </si>
  <si>
    <t>Pasumbalur</t>
  </si>
  <si>
    <t>629170</t>
  </si>
  <si>
    <t>Velliyur</t>
  </si>
  <si>
    <t>Sholavaram</t>
  </si>
  <si>
    <t>Arani</t>
  </si>
  <si>
    <t>Ellapuram</t>
  </si>
  <si>
    <t>Periyapalayam</t>
  </si>
  <si>
    <t>Tirunelveli</t>
  </si>
  <si>
    <t>Valliyur</t>
  </si>
  <si>
    <t>Panagudi</t>
  </si>
  <si>
    <t>Pazhavoor</t>
  </si>
  <si>
    <t>Levinjipuram</t>
  </si>
  <si>
    <t>Manur</t>
  </si>
  <si>
    <t>Nanguneri</t>
  </si>
  <si>
    <t>Poolam</t>
  </si>
  <si>
    <t>Moolakartaipatti</t>
  </si>
  <si>
    <t>Vijayanarayanam</t>
  </si>
  <si>
    <t>Sivagangai</t>
  </si>
  <si>
    <t>Kallakurichi</t>
  </si>
  <si>
    <t>Karur</t>
  </si>
  <si>
    <t>Kanniyakumari</t>
  </si>
  <si>
    <t>S.
No</t>
  </si>
  <si>
    <t>Ilayangudi</t>
  </si>
  <si>
    <t>A.Thiruvudaiarpuram</t>
  </si>
  <si>
    <t>629451</t>
  </si>
  <si>
    <t>Thamarakki</t>
  </si>
  <si>
    <t>629377</t>
  </si>
  <si>
    <t>Okkur</t>
  </si>
  <si>
    <t>629101</t>
  </si>
  <si>
    <t>Madagupatti</t>
  </si>
  <si>
    <t>628940</t>
  </si>
  <si>
    <t>629334</t>
  </si>
  <si>
    <t>Periyakottai</t>
  </si>
  <si>
    <t>629184</t>
  </si>
  <si>
    <t>Thiruppuvanam</t>
  </si>
  <si>
    <t>Konthagai</t>
  </si>
  <si>
    <t>628882</t>
  </si>
  <si>
    <t>629429</t>
  </si>
  <si>
    <t>Thiruppachethy</t>
  </si>
  <si>
    <t>629418</t>
  </si>
  <si>
    <t>629042</t>
  </si>
  <si>
    <t>Thirukovilur</t>
  </si>
  <si>
    <t>Vadakanandhal</t>
  </si>
  <si>
    <t>Sankarapuram</t>
  </si>
  <si>
    <t>Eraiyur</t>
  </si>
  <si>
    <t>Chinnasalem</t>
  </si>
  <si>
    <t>Nainarpalayam</t>
  </si>
  <si>
    <t>vadakkanadal</t>
  </si>
  <si>
    <t>Thiyagadurugam</t>
  </si>
  <si>
    <t>Rishivandiyam</t>
  </si>
  <si>
    <t>Serapattu</t>
  </si>
  <si>
    <t>Thirunavalur</t>
  </si>
  <si>
    <t>Nangavaram</t>
  </si>
  <si>
    <t>Thogamalai</t>
  </si>
  <si>
    <t>Krishnarayapuram</t>
  </si>
  <si>
    <t>Chinthalavadi</t>
  </si>
  <si>
    <t>Kattalai</t>
  </si>
  <si>
    <t>Vangal</t>
  </si>
  <si>
    <t>Pugalur</t>
  </si>
  <si>
    <t>Kulithalai</t>
  </si>
  <si>
    <t>Thanthoni</t>
  </si>
  <si>
    <t>Thennilai</t>
  </si>
  <si>
    <t>Manmangalam</t>
  </si>
  <si>
    <t>Kadavur</t>
  </si>
  <si>
    <t>Mylampatti</t>
  </si>
  <si>
    <t>Panjapatti</t>
  </si>
  <si>
    <t>Thalapatti</t>
  </si>
  <si>
    <t>Kanyakumari</t>
  </si>
  <si>
    <t>Agastheeswaram</t>
  </si>
  <si>
    <t>Suchindram</t>
  </si>
  <si>
    <t>Nagercoil</t>
  </si>
  <si>
    <t>Rajakkamangalam</t>
  </si>
  <si>
    <t>Killiyoor</t>
  </si>
  <si>
    <t>Midalam</t>
  </si>
  <si>
    <t>Vilavancode</t>
  </si>
  <si>
    <t>Melpuram</t>
  </si>
  <si>
    <t>Munchirai</t>
  </si>
  <si>
    <t>Painkulam</t>
  </si>
  <si>
    <t>Kurunthencode</t>
  </si>
  <si>
    <t>Colachel</t>
  </si>
  <si>
    <t>Arumanai</t>
  </si>
  <si>
    <t>Edaicode</t>
  </si>
  <si>
    <t>Thiruvattar</t>
  </si>
  <si>
    <t>Kulasekaram</t>
  </si>
  <si>
    <t>Thovalai</t>
  </si>
  <si>
    <t>Azhagiyapandipuram</t>
  </si>
  <si>
    <t>Boothapandy</t>
  </si>
  <si>
    <t>Thuckalay</t>
  </si>
  <si>
    <t>Thiruvithancode</t>
  </si>
  <si>
    <t>Kancheepuram</t>
  </si>
  <si>
    <t>Horticulture Crops</t>
  </si>
  <si>
    <t>The Nilgiris</t>
  </si>
  <si>
    <t>Udhagamandalam</t>
  </si>
  <si>
    <t>629728</t>
  </si>
  <si>
    <t>Thuneri</t>
  </si>
  <si>
    <t>629727</t>
  </si>
  <si>
    <t>Sholur</t>
  </si>
  <si>
    <t>629726</t>
  </si>
  <si>
    <t>Kundah</t>
  </si>
  <si>
    <t>Ithalar</t>
  </si>
  <si>
    <t>Coonoor</t>
  </si>
  <si>
    <t>629717</t>
  </si>
  <si>
    <t>Ketti</t>
  </si>
  <si>
    <t>629720</t>
  </si>
  <si>
    <t>629013</t>
  </si>
  <si>
    <t>Kotagiri</t>
  </si>
  <si>
    <t>629722</t>
  </si>
  <si>
    <t>Nedugula</t>
  </si>
  <si>
    <t>Kil-kotagiri</t>
  </si>
  <si>
    <t>Gudalur</t>
  </si>
  <si>
    <t>Devarshola</t>
  </si>
  <si>
    <t>629718</t>
  </si>
  <si>
    <t>Pandalur</t>
  </si>
  <si>
    <t>629725</t>
  </si>
  <si>
    <t>Cherambadi</t>
  </si>
  <si>
    <t>629716</t>
  </si>
  <si>
    <t>629724</t>
  </si>
  <si>
    <t xml:space="preserve">Avoor </t>
  </si>
  <si>
    <t>Theni</t>
  </si>
  <si>
    <t>Nagapattinam</t>
  </si>
  <si>
    <t>Aundipatti</t>
  </si>
  <si>
    <t>Kandamanur</t>
  </si>
  <si>
    <t>Kodangipatti</t>
  </si>
  <si>
    <t>Chinnamanur</t>
  </si>
  <si>
    <t>Erasakkanaickanur</t>
  </si>
  <si>
    <t>Markayankottai</t>
  </si>
  <si>
    <t>Cumbum</t>
  </si>
  <si>
    <t>Myladumparai</t>
  </si>
  <si>
    <t>Koduvilarpatti</t>
  </si>
  <si>
    <t>Thevaram</t>
  </si>
  <si>
    <t>Uthamapalayam</t>
  </si>
  <si>
    <t>Rajathani</t>
  </si>
  <si>
    <t>Thanjavur II</t>
  </si>
  <si>
    <t>Namakkal</t>
  </si>
  <si>
    <t>Vellore</t>
  </si>
  <si>
    <t>Budalur</t>
  </si>
  <si>
    <t>1609002042001</t>
  </si>
  <si>
    <t>Agarapettai</t>
  </si>
  <si>
    <t>Kumbakonam</t>
  </si>
  <si>
    <t>Cholanmaligai</t>
  </si>
  <si>
    <t>Kathiramangalam</t>
  </si>
  <si>
    <t>Aduthurai</t>
  </si>
  <si>
    <t>Thiruvonam</t>
  </si>
  <si>
    <t>Sillathur</t>
  </si>
  <si>
    <t>Kabilarmalai</t>
  </si>
  <si>
    <t>Pandamangalam</t>
  </si>
  <si>
    <t>Mohanur</t>
  </si>
  <si>
    <t>Pallipalayam</t>
  </si>
  <si>
    <t>629140</t>
  </si>
  <si>
    <t>Kumarapalayam</t>
  </si>
  <si>
    <t>628910</t>
  </si>
  <si>
    <t>Erumaipatti</t>
  </si>
  <si>
    <t>628718</t>
  </si>
  <si>
    <t>Mettupatti</t>
  </si>
  <si>
    <t>Valayapatti</t>
  </si>
  <si>
    <t>Namagiripettai</t>
  </si>
  <si>
    <t>Mangalapuram</t>
  </si>
  <si>
    <t>628975</t>
  </si>
  <si>
    <t>Erumapatti</t>
  </si>
  <si>
    <t>Jedarpalayam</t>
  </si>
  <si>
    <t>628743</t>
  </si>
  <si>
    <t>629148</t>
  </si>
  <si>
    <t>629065</t>
  </si>
  <si>
    <t>Mullukurichi</t>
  </si>
  <si>
    <t>629038</t>
  </si>
  <si>
    <t>Puduchathiram</t>
  </si>
  <si>
    <t>629220</t>
  </si>
  <si>
    <t>Kalappanaickanpatti</t>
  </si>
  <si>
    <t>628764</t>
  </si>
  <si>
    <t>Sellappampatti</t>
  </si>
  <si>
    <t>629294</t>
  </si>
  <si>
    <t>Rasipuram</t>
  </si>
  <si>
    <t>629250</t>
  </si>
  <si>
    <t>Senthamangalam</t>
  </si>
  <si>
    <t>629305</t>
  </si>
  <si>
    <t>Tiruchengode</t>
  </si>
  <si>
    <t>Molasi</t>
  </si>
  <si>
    <t>629025</t>
  </si>
  <si>
    <t>Area sown for the previous season (Ha)</t>
  </si>
  <si>
    <t>DES code</t>
  </si>
  <si>
    <t>Anaicut</t>
  </si>
  <si>
    <t>Agaram</t>
  </si>
  <si>
    <t>628555</t>
  </si>
  <si>
    <t>Odugathur</t>
  </si>
  <si>
    <t>Kaniyambadi</t>
  </si>
  <si>
    <t>629176</t>
  </si>
  <si>
    <t>Pennathur</t>
  </si>
  <si>
    <t>628799</t>
  </si>
  <si>
    <t>Pernambut</t>
  </si>
  <si>
    <t>Gudiyatham</t>
  </si>
  <si>
    <t>Tiruvannamalai</t>
  </si>
  <si>
    <t>Salem</t>
  </si>
  <si>
    <t>Ramanathapuram I</t>
  </si>
  <si>
    <t>Thiruvannamalai</t>
  </si>
  <si>
    <t>Polur</t>
  </si>
  <si>
    <t>Santhavasal</t>
  </si>
  <si>
    <t>Attur</t>
  </si>
  <si>
    <t>Ayothiyapattanam</t>
  </si>
  <si>
    <t>Valasaiyur</t>
  </si>
  <si>
    <t>Poolampatti</t>
  </si>
  <si>
    <t>Gangavalli</t>
  </si>
  <si>
    <t>Pachamalai</t>
  </si>
  <si>
    <t>Kadayampatti</t>
  </si>
  <si>
    <t>Semmandapatti</t>
  </si>
  <si>
    <t>Kolathur</t>
  </si>
  <si>
    <t>Palamalai</t>
  </si>
  <si>
    <t>Nangavalli</t>
  </si>
  <si>
    <t>Mettur</t>
  </si>
  <si>
    <t>Panamarathupatty</t>
  </si>
  <si>
    <t>Tharamangalam</t>
  </si>
  <si>
    <t>Pethanaickenpalayam</t>
  </si>
  <si>
    <t>Kalrayanmalai</t>
  </si>
  <si>
    <t>Sankagiri</t>
  </si>
  <si>
    <t>Thevur</t>
  </si>
  <si>
    <t>Sankagiri west</t>
  </si>
  <si>
    <t>Veerapandi</t>
  </si>
  <si>
    <t>Edappadi</t>
  </si>
  <si>
    <t>Yethapur</t>
  </si>
  <si>
    <t>Thalaivasal</t>
  </si>
  <si>
    <t>Kattukkottai</t>
  </si>
  <si>
    <t>Veeraganur</t>
  </si>
  <si>
    <t>Belur</t>
  </si>
  <si>
    <t>Mecheri</t>
  </si>
  <si>
    <t>Omalur</t>
  </si>
  <si>
    <t>Pottaneri</t>
  </si>
  <si>
    <t>Konganapuram</t>
  </si>
  <si>
    <t>Dindigul</t>
  </si>
  <si>
    <t>Nilakottai</t>
  </si>
  <si>
    <t>Reddiarchatram</t>
  </si>
  <si>
    <t>Dharmathupatti</t>
  </si>
  <si>
    <t>Athoor</t>
  </si>
  <si>
    <t>Guziliamparai</t>
  </si>
  <si>
    <t>Kottanatham</t>
  </si>
  <si>
    <t>Vedasandur</t>
  </si>
  <si>
    <t>Kovilur</t>
  </si>
  <si>
    <t>Pillayarnatham</t>
  </si>
  <si>
    <t>ODDANCHATHRAM</t>
  </si>
  <si>
    <t>THOPPAMPATTI</t>
  </si>
  <si>
    <t>PALANI</t>
  </si>
  <si>
    <t>Palayam</t>
  </si>
  <si>
    <t>Ranipet</t>
  </si>
  <si>
    <t>Cuddalore</t>
  </si>
  <si>
    <t>Dharmapuri</t>
  </si>
  <si>
    <t>Kaveripakkam</t>
  </si>
  <si>
    <t>Arcot</t>
  </si>
  <si>
    <t>Visharam</t>
  </si>
  <si>
    <t>Walaja</t>
  </si>
  <si>
    <t>Thimiri</t>
  </si>
  <si>
    <t>Sholinghur</t>
  </si>
  <si>
    <t>Velam</t>
  </si>
  <si>
    <t>DES code for firka</t>
  </si>
  <si>
    <t>Mel Bhuvanagiri</t>
  </si>
  <si>
    <t>Bhuvanagiri</t>
  </si>
  <si>
    <t>Kumaratchi</t>
  </si>
  <si>
    <t>Chidambaram</t>
  </si>
  <si>
    <t>Parangipettai</t>
  </si>
  <si>
    <t>Panruti</t>
  </si>
  <si>
    <t>Kadampuliyur</t>
  </si>
  <si>
    <t>Kammapuram</t>
  </si>
  <si>
    <t>Kavanur</t>
  </si>
  <si>
    <t>Kurinjipadi</t>
  </si>
  <si>
    <t>Kullanchavadi</t>
  </si>
  <si>
    <t>Virudhachalam</t>
  </si>
  <si>
    <t>Mangalam Ko</t>
  </si>
  <si>
    <t>Manjakuppam</t>
  </si>
  <si>
    <t>Marungur</t>
  </si>
  <si>
    <t>Nellikuppam</t>
  </si>
  <si>
    <t>Keerapalayam</t>
  </si>
  <si>
    <t>Orathur</t>
  </si>
  <si>
    <t>Pennadam</t>
  </si>
  <si>
    <t>Puthur</t>
  </si>
  <si>
    <t>Reddi Chavadi</t>
  </si>
  <si>
    <t>Sethiyathope</t>
  </si>
  <si>
    <t>Mangalur</t>
  </si>
  <si>
    <t>Siruppakkam</t>
  </si>
  <si>
    <t>Srimushnam</t>
  </si>
  <si>
    <t>Thiruvanthipuram</t>
  </si>
  <si>
    <t>Thittakudi(E)</t>
  </si>
  <si>
    <t>Thittakudi(W)</t>
  </si>
  <si>
    <t>Thozhuthur</t>
  </si>
  <si>
    <t>U.Mangalam</t>
  </si>
  <si>
    <t>Udaiyarkudi</t>
  </si>
  <si>
    <t>Veppur</t>
  </si>
  <si>
    <t>Virudhachalam(N)</t>
  </si>
  <si>
    <t>Virudhachalam(S)</t>
  </si>
  <si>
    <t>Krishnapuram</t>
  </si>
  <si>
    <t>Nallampalli</t>
  </si>
  <si>
    <t>Karimangalam</t>
  </si>
  <si>
    <t>Vellichandai</t>
  </si>
  <si>
    <t>Palacode</t>
  </si>
  <si>
    <t>Marandahalli</t>
  </si>
  <si>
    <t>Pappireddiapatty</t>
  </si>
  <si>
    <t>Bommidi</t>
  </si>
  <si>
    <t>Pappireddipatty</t>
  </si>
  <si>
    <t>Periyanahalli</t>
  </si>
  <si>
    <t>Pulikarai</t>
  </si>
  <si>
    <t>Pennagaram</t>
  </si>
  <si>
    <t>Sunjalnatham</t>
  </si>
  <si>
    <t xml:space="preserve">Harur </t>
  </si>
  <si>
    <t>Harur</t>
  </si>
  <si>
    <t>Morappur</t>
  </si>
  <si>
    <t>Thenkaraikottai</t>
  </si>
  <si>
    <t xml:space="preserve">Kambainallur </t>
  </si>
  <si>
    <t>Kadathur</t>
  </si>
  <si>
    <t>Tenkasi</t>
  </si>
  <si>
    <t>Virudhunagar</t>
  </si>
  <si>
    <t>Mangalam</t>
  </si>
  <si>
    <t>Watrap</t>
  </si>
  <si>
    <t>Nathampatti</t>
  </si>
  <si>
    <t>Kariapatti</t>
  </si>
  <si>
    <t>Srivilliputhur</t>
  </si>
  <si>
    <t>Malli</t>
  </si>
  <si>
    <t>Pudukkottai II</t>
  </si>
  <si>
    <t>Gandarvakkottai</t>
  </si>
  <si>
    <t>Pudunagar</t>
  </si>
  <si>
    <t>Kallakottai</t>
  </si>
  <si>
    <t>Kadayanallur</t>
  </si>
  <si>
    <t>Kuruvikulam</t>
  </si>
  <si>
    <t>Thiruvengadam</t>
  </si>
  <si>
    <t>629442</t>
  </si>
  <si>
    <t>Melaneelithanallur</t>
  </si>
  <si>
    <t>Kurukkalpatty</t>
  </si>
  <si>
    <t>Vasudevanallur</t>
  </si>
  <si>
    <t>Karuvantha</t>
  </si>
  <si>
    <t>Uthumalai</t>
  </si>
  <si>
    <t>Onion II</t>
  </si>
  <si>
    <t xml:space="preserve">Kariyamanickam </t>
  </si>
  <si>
    <t>Sengattupatti</t>
  </si>
  <si>
    <t>Uppiliapuram</t>
  </si>
  <si>
    <t>Mallasamudram</t>
  </si>
  <si>
    <t>Vaiyappamalai</t>
  </si>
  <si>
    <t>629529</t>
  </si>
  <si>
    <t>Vennandur</t>
  </si>
  <si>
    <t>629589</t>
  </si>
  <si>
    <t>629016</t>
  </si>
  <si>
    <t>Coriander</t>
  </si>
  <si>
    <t>Bhavani sagar</t>
  </si>
  <si>
    <t>Kilambadi</t>
  </si>
  <si>
    <t>Sivagiri</t>
  </si>
  <si>
    <t>DES</t>
  </si>
  <si>
    <t>Sembanarkoil</t>
  </si>
  <si>
    <t>Melaiyur</t>
  </si>
  <si>
    <t>Kollidam</t>
  </si>
  <si>
    <t>Madhanam</t>
  </si>
  <si>
    <t>Sirkali</t>
  </si>
  <si>
    <t>Kuthalam</t>
  </si>
  <si>
    <t>Manalmedu</t>
  </si>
  <si>
    <t>Pattavarthi</t>
  </si>
  <si>
    <t>Thiruvilaiyattam</t>
  </si>
  <si>
    <t>Thiruvengadu</t>
  </si>
  <si>
    <t>Vaitheeswarankoil</t>
  </si>
  <si>
    <t>Orathanadu</t>
  </si>
  <si>
    <t>Eachankottai</t>
  </si>
  <si>
    <t>Thondarampattu</t>
  </si>
  <si>
    <t>Thekkur</t>
  </si>
  <si>
    <t>628795</t>
  </si>
  <si>
    <t>629048</t>
  </si>
  <si>
    <t>629433</t>
  </si>
  <si>
    <t>Thirumangalakottai</t>
  </si>
  <si>
    <t>Ulur</t>
  </si>
  <si>
    <t>Marchinaickenpalayam</t>
  </si>
  <si>
    <t>Othakalmandapam</t>
  </si>
  <si>
    <t>Thirumalaiyampalayam</t>
  </si>
  <si>
    <t>Sl.No</t>
  </si>
  <si>
    <t>Area  sown for the previous Season (Ha)</t>
  </si>
  <si>
    <t>Authoor</t>
  </si>
  <si>
    <t>Udangudi</t>
  </si>
  <si>
    <t>628709</t>
  </si>
  <si>
    <t>629563</t>
  </si>
  <si>
    <t>Kovilpatti</t>
  </si>
  <si>
    <t>628896</t>
  </si>
  <si>
    <t>628735</t>
  </si>
  <si>
    <t>Kalugumalai</t>
  </si>
  <si>
    <t>Ettayapuram</t>
  </si>
  <si>
    <t>628720</t>
  </si>
  <si>
    <t>Kadalaiyur</t>
  </si>
  <si>
    <t>628749</t>
  </si>
  <si>
    <t>Cholapuram</t>
  </si>
  <si>
    <t>Pudur</t>
  </si>
  <si>
    <t>629226</t>
  </si>
  <si>
    <t>629043</t>
  </si>
  <si>
    <t>Padarthapuli</t>
  </si>
  <si>
    <t>629119</t>
  </si>
  <si>
    <t>Vilathikulam</t>
  </si>
  <si>
    <t>629597</t>
  </si>
  <si>
    <t>628904</t>
  </si>
  <si>
    <t>629585</t>
  </si>
  <si>
    <t>629336</t>
  </si>
  <si>
    <t>Kadalkudi</t>
  </si>
  <si>
    <t>Muthulapuram</t>
  </si>
  <si>
    <t>Kallakudi</t>
  </si>
  <si>
    <t>Peruvalappur</t>
  </si>
  <si>
    <t xml:space="preserve">Thumbalam </t>
  </si>
  <si>
    <t>Erakudi</t>
  </si>
  <si>
    <t>628581</t>
  </si>
  <si>
    <t>sirukambur</t>
  </si>
  <si>
    <t>Pudhurnadu</t>
  </si>
  <si>
    <t>Jolarpet</t>
  </si>
  <si>
    <t>kandhili</t>
  </si>
  <si>
    <t>Thirupathur</t>
  </si>
  <si>
    <t>Ramanathapuram II</t>
  </si>
  <si>
    <t xml:space="preserve">Firka DES code 
</t>
  </si>
  <si>
    <t>Avinashi west</t>
  </si>
  <si>
    <t>Cheyur</t>
  </si>
  <si>
    <t>Kuruchikotti</t>
  </si>
  <si>
    <t>vellakovil</t>
  </si>
  <si>
    <t>Vellakovil</t>
  </si>
  <si>
    <t>Alangiyam</t>
  </si>
  <si>
    <t>Ponnapuram</t>
  </si>
  <si>
    <t>Sangarandampalayam</t>
  </si>
  <si>
    <t>Karadivavi</t>
  </si>
  <si>
    <t>Alangudi</t>
  </si>
  <si>
    <t>Vallanadu</t>
  </si>
  <si>
    <t>Vennavalkudi</t>
  </si>
  <si>
    <t>Thiruvarankulam</t>
  </si>
  <si>
    <t>Name of the Crop</t>
  </si>
  <si>
    <t xml:space="preserve">DES Code (3 digits) </t>
  </si>
  <si>
    <t>Periyamuthur</t>
  </si>
  <si>
    <t>Denkanikotti</t>
  </si>
  <si>
    <t>Anchetty</t>
  </si>
  <si>
    <t>Firka DES Code</t>
  </si>
  <si>
    <t>Ramanathapuram</t>
  </si>
  <si>
    <t>Devipattinam</t>
  </si>
  <si>
    <t>Thirupullani</t>
  </si>
  <si>
    <t>T.U. Mangai</t>
  </si>
  <si>
    <t>Keelakkarai</t>
  </si>
  <si>
    <t xml:space="preserve">Kamuthi </t>
  </si>
  <si>
    <t>Kamuthi west</t>
  </si>
  <si>
    <t>Kamuthi east</t>
  </si>
  <si>
    <t>Kovilankulam</t>
  </si>
  <si>
    <t>Abiramam</t>
  </si>
  <si>
    <t>Perunaazhi</t>
  </si>
  <si>
    <t>Bogalur</t>
  </si>
  <si>
    <t>Manjur</t>
  </si>
  <si>
    <t>Nainarkoil</t>
  </si>
  <si>
    <t>Kiliyur</t>
  </si>
  <si>
    <t>Kamuthi East</t>
  </si>
  <si>
    <t>Keelakkari</t>
  </si>
  <si>
    <t>Kamuthi West</t>
  </si>
  <si>
    <t>Perunazhi</t>
  </si>
  <si>
    <t>Thiruvadanai</t>
  </si>
  <si>
    <t>Pullur</t>
  </si>
  <si>
    <t>Mangalakudi</t>
  </si>
  <si>
    <t>Tiruvadanai</t>
  </si>
  <si>
    <t>S. 
No</t>
  </si>
  <si>
    <t xml:space="preserve">Madurai </t>
  </si>
  <si>
    <t>Chengalpattu</t>
  </si>
  <si>
    <t xml:space="preserve"> Area Sown in the last year (Ha)</t>
  </si>
  <si>
    <t>Tiruparankundram</t>
  </si>
  <si>
    <t>Nagamalaipudukottai</t>
  </si>
  <si>
    <t>Madurai west</t>
  </si>
  <si>
    <t>629576</t>
  </si>
  <si>
    <t>Pannikundu</t>
  </si>
  <si>
    <t>Valayankulam</t>
  </si>
  <si>
    <t>Thirumangalam</t>
  </si>
  <si>
    <t>Chellampatti</t>
  </si>
  <si>
    <t>Karumathur</t>
  </si>
  <si>
    <t>Modhagam</t>
  </si>
  <si>
    <t>Valavanur</t>
  </si>
  <si>
    <t>S.NO</t>
  </si>
  <si>
    <t>FIRKA AREA SOWN</t>
  </si>
  <si>
    <t>Kattankulathur</t>
  </si>
  <si>
    <t>954331</t>
  </si>
  <si>
    <t>Elakurichi</t>
  </si>
  <si>
    <t>Poondi</t>
  </si>
  <si>
    <t>Pandur</t>
  </si>
  <si>
    <t xml:space="preserve"> Pallipet</t>
  </si>
  <si>
    <t> Podhaturpettai</t>
  </si>
  <si>
    <t>Pallipet</t>
  </si>
  <si>
    <t>Ammanapakkam</t>
  </si>
  <si>
    <t>Kannigaiper</t>
  </si>
  <si>
    <t>Uthukottai</t>
  </si>
  <si>
    <t>Gumidipoondi</t>
  </si>
  <si>
    <t>Elavur</t>
  </si>
  <si>
    <t>Gummidipoondi</t>
  </si>
  <si>
    <t>Madarpakkam</t>
  </si>
  <si>
    <t>Poovalambedu</t>
  </si>
  <si>
    <t>Ikkadu</t>
  </si>
  <si>
    <t>Thirur</t>
  </si>
  <si>
    <t>Kadambathur</t>
  </si>
  <si>
    <t>Vengathur</t>
  </si>
  <si>
    <t>Pennalurpettai</t>
  </si>
  <si>
    <t>Velagapuram</t>
  </si>
  <si>
    <t>R.K.Pet</t>
  </si>
  <si>
    <t> Balapuram</t>
  </si>
  <si>
    <t> R.K.Pet</t>
  </si>
  <si>
    <t>Gnayar</t>
  </si>
  <si>
    <t>Thiruvalangadu</t>
  </si>
  <si>
    <t>Kanammachatram</t>
  </si>
  <si>
    <t>Poonimangadu</t>
  </si>
  <si>
    <t>Tirutani</t>
  </si>
  <si>
    <t>Cherukkanur</t>
  </si>
  <si>
    <t>Tiruthani</t>
  </si>
  <si>
    <t>Radhapuram</t>
  </si>
  <si>
    <t>Samugarengapuram</t>
  </si>
  <si>
    <t>Tisayanvilai</t>
  </si>
  <si>
    <t>Indhili</t>
  </si>
  <si>
    <t>Nagalur</t>
  </si>
  <si>
    <t>Ulundurpet</t>
  </si>
  <si>
    <t>Senguruchi</t>
  </si>
  <si>
    <t>Vadaponparapi</t>
  </si>
  <si>
    <t>K.Paramathi</t>
  </si>
  <si>
    <t>Chinnadarapuram</t>
  </si>
  <si>
    <t>Vellianai</t>
  </si>
  <si>
    <t>Thogaimalai</t>
  </si>
  <si>
    <t xml:space="preserve">Red Chillies </t>
  </si>
  <si>
    <t>Aravakurichi</t>
  </si>
  <si>
    <t>Pallapatti</t>
  </si>
  <si>
    <t xml:space="preserve">Area sown 
for the 
previous 
season (ha) </t>
  </si>
  <si>
    <t xml:space="preserve">                    </t>
  </si>
  <si>
    <t>PMFBY - NOTIFICATION OF UNITS (CLUSTERS) FOR NEW TENDER AS PER RPMBFY</t>
  </si>
  <si>
    <t>DISTRICT: Sivagangai</t>
  </si>
  <si>
    <t>SEASON: RABI 2020-21</t>
  </si>
  <si>
    <t xml:space="preserve">DES Code </t>
  </si>
  <si>
    <t>Ilayankudi</t>
  </si>
  <si>
    <t>628737</t>
  </si>
  <si>
    <t>Manamadurai</t>
  </si>
  <si>
    <t>Seikalathur</t>
  </si>
  <si>
    <t>629291</t>
  </si>
  <si>
    <t>Muthanaenthal</t>
  </si>
  <si>
    <t>628965</t>
  </si>
  <si>
    <t>Thiruppachethi</t>
  </si>
  <si>
    <t>A.Thiruvuduiarpuram</t>
  </si>
  <si>
    <t>Thayamangalam</t>
  </si>
  <si>
    <t>629386</t>
  </si>
  <si>
    <t>Salaigramam</t>
  </si>
  <si>
    <t>629262</t>
  </si>
  <si>
    <t>Sooranam</t>
  </si>
  <si>
    <t>629342</t>
  </si>
  <si>
    <t>Kalaiyarkoil</t>
  </si>
  <si>
    <t xml:space="preserve">Silukkapatti
</t>
  </si>
  <si>
    <t>629735</t>
  </si>
  <si>
    <t>Firka GOI CODE</t>
  </si>
  <si>
    <t>Needamangalam</t>
  </si>
  <si>
    <t>Ullikkottai</t>
  </si>
  <si>
    <t>Vaduvur</t>
  </si>
  <si>
    <t xml:space="preserve">Valangaiman </t>
  </si>
  <si>
    <t>FIRKA</t>
  </si>
  <si>
    <t>Erasakkanayackanur</t>
  </si>
  <si>
    <t>Markeyankottai</t>
  </si>
  <si>
    <t>Andipatti</t>
  </si>
  <si>
    <t>Bodinayakanur</t>
  </si>
  <si>
    <t>Kodivilarpatti</t>
  </si>
  <si>
    <t>628990</t>
  </si>
  <si>
    <t>Thirukattupalli</t>
  </si>
  <si>
    <t>Devananchery</t>
  </si>
  <si>
    <t>Thiruvidaimartuthur</t>
  </si>
  <si>
    <t>Murukkankudi</t>
  </si>
  <si>
    <t>Thiruvidaimaruthur</t>
  </si>
  <si>
    <t>Tiruppanandal</t>
  </si>
  <si>
    <t>Palappatti</t>
  </si>
  <si>
    <t>Paramathy</t>
  </si>
  <si>
    <t>629164</t>
  </si>
  <si>
    <t>Kalappanaickenpatti</t>
  </si>
  <si>
    <t>Alanganatham</t>
  </si>
  <si>
    <t>628563</t>
  </si>
  <si>
    <t>Sendamangalam</t>
  </si>
  <si>
    <t>Elachipalayam</t>
  </si>
  <si>
    <t>628701</t>
  </si>
  <si>
    <t>Manickampalayam</t>
  </si>
  <si>
    <t>628977</t>
  </si>
  <si>
    <t>628955</t>
  </si>
  <si>
    <t>Keerambur</t>
  </si>
  <si>
    <t>628851</t>
  </si>
  <si>
    <t>Paramathi</t>
  </si>
  <si>
    <t>629064</t>
  </si>
  <si>
    <t>Puduchatram</t>
  </si>
  <si>
    <t>629479</t>
  </si>
  <si>
    <t>Area Sown in Previous Season(Ha)</t>
  </si>
  <si>
    <t>629100</t>
  </si>
  <si>
    <t>Gudiyatham West</t>
  </si>
  <si>
    <t>KV Kuppam</t>
  </si>
  <si>
    <t>Vadugathangal</t>
  </si>
  <si>
    <t>629525</t>
  </si>
  <si>
    <t>Melpatti</t>
  </si>
  <si>
    <t>Agrapalayam</t>
  </si>
  <si>
    <t>Kelur</t>
  </si>
  <si>
    <t>West Arani</t>
  </si>
  <si>
    <t>Kannammangalam</t>
  </si>
  <si>
    <t>Chengam</t>
  </si>
  <si>
    <t>Kalasapakkam</t>
  </si>
  <si>
    <t>Kadaladi</t>
  </si>
  <si>
    <t>Kettavarampalayam</t>
  </si>
  <si>
    <t>Pudupalayam</t>
  </si>
  <si>
    <t>Thandrampet</t>
  </si>
  <si>
    <t>Thanipadi</t>
  </si>
  <si>
    <t>Vanapuram</t>
  </si>
  <si>
    <t>Thandrampattu</t>
  </si>
  <si>
    <t>Thachampattu</t>
  </si>
  <si>
    <t>Keelapennathur</t>
  </si>
  <si>
    <t>Kilpennathur</t>
  </si>
  <si>
    <t>Thurinjapuram</t>
  </si>
  <si>
    <t>Chinnakampatti</t>
  </si>
  <si>
    <t>Oddanchatram</t>
  </si>
  <si>
    <t>Piuliyurnatham</t>
  </si>
  <si>
    <t>Palakkanuthu</t>
  </si>
  <si>
    <t>Reddiyarchatram</t>
  </si>
  <si>
    <t>Kallimandhayam</t>
  </si>
  <si>
    <t>Vadamadurai</t>
  </si>
  <si>
    <t>Ayyalur</t>
  </si>
  <si>
    <t>Eriyodu</t>
  </si>
  <si>
    <t>Devathur</t>
  </si>
  <si>
    <t>Korikadavu</t>
  </si>
  <si>
    <t>Neikarapatti</t>
  </si>
  <si>
    <t>Thoppampatti</t>
  </si>
  <si>
    <t>Pappampatti</t>
  </si>
  <si>
    <t>Valapady</t>
  </si>
  <si>
    <t>Thirumlagiri</t>
  </si>
  <si>
    <t>Malliakkarai</t>
  </si>
  <si>
    <t>Karipatti</t>
  </si>
  <si>
    <t>Mac.Donald Choultry</t>
  </si>
  <si>
    <t>Eranapuram</t>
  </si>
  <si>
    <t>Sankagiri East</t>
  </si>
  <si>
    <t>Tirumalaigiri</t>
  </si>
  <si>
    <t>Vembadithalam</t>
  </si>
  <si>
    <t>S. Tharaikudi</t>
  </si>
  <si>
    <t>Sayalkudi</t>
  </si>
  <si>
    <t>Aappanur</t>
  </si>
  <si>
    <t>Sikkal</t>
  </si>
  <si>
    <t>Mudukulathur south</t>
  </si>
  <si>
    <t>Mudukulathur</t>
  </si>
  <si>
    <t>Melakodumalur</t>
  </si>
  <si>
    <t>Keelathuval</t>
  </si>
  <si>
    <t>Mudukulathur North</t>
  </si>
  <si>
    <t>Kakkur</t>
  </si>
  <si>
    <t>Theriruveli</t>
  </si>
  <si>
    <t>Paramakudi</t>
  </si>
  <si>
    <t>Parthipanoor</t>
  </si>
  <si>
    <t>R.S. Mangalam</t>
  </si>
  <si>
    <t>Ananthur</t>
  </si>
  <si>
    <t>S.Tharaikudi</t>
  </si>
  <si>
    <t>R.S.Mangalam</t>
  </si>
  <si>
    <t>Pallur</t>
  </si>
  <si>
    <t>Panapakakm</t>
  </si>
  <si>
    <t>Arakkonam</t>
  </si>
  <si>
    <t>Arakkonam North</t>
  </si>
  <si>
    <t>628605</t>
  </si>
  <si>
    <t>Arakkonam South</t>
  </si>
  <si>
    <t>628606</t>
  </si>
  <si>
    <t>Paranji</t>
  </si>
  <si>
    <t>629167</t>
  </si>
  <si>
    <t>Pudupadi</t>
  </si>
  <si>
    <t>629224</t>
  </si>
  <si>
    <t>629608</t>
  </si>
  <si>
    <t>628613</t>
  </si>
  <si>
    <t>628837</t>
  </si>
  <si>
    <t>629094</t>
  </si>
  <si>
    <t>Panapakkam</t>
  </si>
  <si>
    <t>629147</t>
  </si>
  <si>
    <t>629688</t>
  </si>
  <si>
    <t>629313</t>
  </si>
  <si>
    <t>629571</t>
  </si>
  <si>
    <t>Banavaram</t>
  </si>
  <si>
    <t>628643</t>
  </si>
  <si>
    <t>Walajah</t>
  </si>
  <si>
    <t>629248</t>
  </si>
  <si>
    <t>629401</t>
  </si>
  <si>
    <t>Kalavai</t>
  </si>
  <si>
    <t>628766</t>
  </si>
  <si>
    <t>Mambakkam</t>
  </si>
  <si>
    <t>629679</t>
  </si>
  <si>
    <t>Area sown in previous season (ha)</t>
  </si>
  <si>
    <t>Indur</t>
  </si>
  <si>
    <t>Papparappatty</t>
  </si>
  <si>
    <t>Theerthamalai</t>
  </si>
  <si>
    <t>Pappireddiaptty</t>
  </si>
  <si>
    <t>Karambakudi</t>
  </si>
  <si>
    <t>Malaiyur</t>
  </si>
  <si>
    <t>Pudukkottai</t>
  </si>
  <si>
    <t>Varappur</t>
  </si>
  <si>
    <t>Ondipulinayakkanur</t>
  </si>
  <si>
    <t>Aruppukottai</t>
  </si>
  <si>
    <t>Pandalkudi</t>
  </si>
  <si>
    <t>Kariyapatti</t>
  </si>
  <si>
    <t>Mudukkankulam</t>
  </si>
  <si>
    <t>Narikudi</t>
  </si>
  <si>
    <t>A.Mukkulam</t>
  </si>
  <si>
    <t>Veeracholan</t>
  </si>
  <si>
    <t>Rajapalayam</t>
  </si>
  <si>
    <t>Srivilliputtur</t>
  </si>
  <si>
    <t>Thiruchuli</t>
  </si>
  <si>
    <t>Mandapasalai</t>
  </si>
  <si>
    <t>Paralachi</t>
  </si>
  <si>
    <t>Palayamapatti</t>
  </si>
  <si>
    <t>Paralatchi</t>
  </si>
  <si>
    <t>Kalkuruchi</t>
  </si>
  <si>
    <t>Mallankinar</t>
  </si>
  <si>
    <t>Sattur</t>
  </si>
  <si>
    <t>Nalli</t>
  </si>
  <si>
    <t>Vatchakarapatti</t>
  </si>
  <si>
    <t>A.Karisalkulam</t>
  </si>
  <si>
    <t>Palankottai</t>
  </si>
  <si>
    <t>Sankarankoil</t>
  </si>
  <si>
    <t>Karivalamvandanallur</t>
  </si>
  <si>
    <t>628817</t>
  </si>
  <si>
    <t>629274</t>
  </si>
  <si>
    <t>Veerasigamani</t>
  </si>
  <si>
    <t>629570</t>
  </si>
  <si>
    <t>629561</t>
  </si>
  <si>
    <t>Alangulam</t>
  </si>
  <si>
    <t>Nettur</t>
  </si>
  <si>
    <t>628769</t>
  </si>
  <si>
    <t>Thirupalapandhal</t>
  </si>
  <si>
    <t>Avikolapakkam</t>
  </si>
  <si>
    <t>Tiruvarur I</t>
  </si>
  <si>
    <t>Tiruppur</t>
  </si>
  <si>
    <t>Annagaramam</t>
  </si>
  <si>
    <t>Kattumannar Koil</t>
  </si>
  <si>
    <t>Komaratchi</t>
  </si>
  <si>
    <t>Kallal</t>
  </si>
  <si>
    <t>Uthukuli</t>
  </si>
  <si>
    <t>Melaselvanur</t>
  </si>
  <si>
    <t>Sholandhur</t>
  </si>
  <si>
    <t>Thondi</t>
  </si>
  <si>
    <t>Mechari</t>
  </si>
  <si>
    <t>Pillaiyarkulam</t>
  </si>
  <si>
    <t>629201</t>
  </si>
  <si>
    <t>sholinghur</t>
  </si>
  <si>
    <t>thiyagadurugam</t>
  </si>
  <si>
    <t>nagalur</t>
  </si>
  <si>
    <t xml:space="preserve">Firka GOI code    </t>
  </si>
  <si>
    <t>629684</t>
  </si>
  <si>
    <t>629156</t>
  </si>
  <si>
    <t>628980</t>
  </si>
  <si>
    <t>629252</t>
  </si>
  <si>
    <t>629438</t>
  </si>
  <si>
    <t>628911</t>
  </si>
  <si>
    <t>629691</t>
  </si>
  <si>
    <t>629493</t>
  </si>
  <si>
    <t>629765</t>
  </si>
  <si>
    <t>629345</t>
  </si>
  <si>
    <t>Thiruvakkulam/ Thiruvakulam</t>
  </si>
  <si>
    <t xml:space="preserve">Firka GOI code </t>
  </si>
  <si>
    <t>Arumugamangalam</t>
  </si>
  <si>
    <t>Srivenkateswarapuram</t>
  </si>
  <si>
    <t>Pasuvanthanai</t>
  </si>
  <si>
    <t>Parivallikottai</t>
  </si>
  <si>
    <t>Cholopuram</t>
  </si>
  <si>
    <t>Perungulam</t>
  </si>
  <si>
    <t>Sathankulam</t>
  </si>
  <si>
    <t>Pudukottai</t>
  </si>
  <si>
    <t>Mudivaithanendal</t>
  </si>
  <si>
    <t>Keelathattaparai</t>
  </si>
  <si>
    <t>Maniyachi</t>
  </si>
  <si>
    <t>Kadambur</t>
  </si>
  <si>
    <t>Kamanaickanpatti</t>
  </si>
  <si>
    <t>Veppanthattai</t>
  </si>
  <si>
    <t>Seithunganallur</t>
  </si>
  <si>
    <t>Kamanayakanpatti</t>
  </si>
  <si>
    <t>Eppothumvendran</t>
  </si>
  <si>
    <t>Vedanatham</t>
  </si>
  <si>
    <t>Ilayarasanenthal</t>
  </si>
  <si>
    <t>Kulathur</t>
  </si>
  <si>
    <t>Vembar</t>
  </si>
  <si>
    <t>Sivagnyanapuram</t>
  </si>
  <si>
    <t xml:space="preserve">Mudivaithanendal </t>
  </si>
  <si>
    <t>Redchillies</t>
  </si>
  <si>
    <t xml:space="preserve">Firka GOI code                  </t>
  </si>
  <si>
    <t>Mannargudi</t>
  </si>
  <si>
    <t>ANNEXURE  PMFBY- Rabi 2022-2023 Abstract  - Cluster I</t>
  </si>
  <si>
    <t>ANNEXURE PMFBY- Rabi  2022-2023 Abstract  -  Cluster II</t>
  </si>
  <si>
    <t>ANNEXURE PMFBY- Rabi 2022-2023 Abstract  - Cluster III</t>
  </si>
  <si>
    <t xml:space="preserve">ANNEXURE PMFBY  Rabi  2022-2023 Abstract - Cluster IV </t>
  </si>
  <si>
    <t>ANNEXURE PMFBY- Rabi 2022-2023 Abstract   -  Cluster V</t>
  </si>
  <si>
    <t>ANNEXURE PMFBY- Rabi 2022-2023 Abstract   -  Cluster VI</t>
  </si>
  <si>
    <t>ANNEXURE PMFBY- Rabi  2022-2023 Abstract  - Cluster VII</t>
  </si>
  <si>
    <t>ANNEXURE PMFBY- Rabi  2022-2023 Abstract  - Cluster VIII</t>
  </si>
  <si>
    <t>ANNEXURE PMFBY- Rabi 2022-2023 Abstract  - Cluster IX</t>
  </si>
  <si>
    <t>ANNEXURE PMFBY- Rabi 2022-2023 Abstract  - Cluster X</t>
  </si>
  <si>
    <t>ANNEXURE PMFBY- Rabi 2022-2023 Abstract   -  Cluster XI</t>
  </si>
  <si>
    <t>ANNEXURE PMFBY- Rabi  2022-2023 Abstract  - Cluster XII</t>
  </si>
  <si>
    <t>ANNEXURE PMFBY- Rabi 2022-2023 Abstract  - Cluster XIII</t>
  </si>
  <si>
    <t>ANNEXURE PMFBY- Rabi 2022-2023 Abstract   -  Cluster XIV</t>
  </si>
  <si>
    <t>ANNEXURE PMFBY- RABI SPECIAL SEASON - 2022-2023 Abstract</t>
  </si>
  <si>
    <t>RABI SPECIAL SEASON 2022-2023 - PERAMBALUR</t>
  </si>
  <si>
    <t>RABI SPECIAL SEASON 2022-2023 - NAMAKKAL</t>
  </si>
  <si>
    <t>RABI  SEASON 2022-2023 - KALLAKURICHI</t>
  </si>
  <si>
    <t>RABI  SEASON 2022-2023 - THANJAVUR I</t>
  </si>
  <si>
    <t>RABI  SEASON 2022-2023 - PERAMBALUR</t>
  </si>
  <si>
    <t>RABI  SEASON 2022-2023 - THOOTHUKUDI</t>
  </si>
  <si>
    <t>RABI  SEASON 2022-2023 - THENI</t>
  </si>
  <si>
    <t>RABI  SEASON 2022-2023 - RAMANATHAPURAM II</t>
  </si>
  <si>
    <t>RABI  SEASON 2022-2023 - TIRUPPUR</t>
  </si>
  <si>
    <t>RABI  SEASON 2022-2023 - THE NILGIRIS</t>
  </si>
  <si>
    <t>RABI  SEASON 2022-2023 - KRISHNAGIRI</t>
  </si>
  <si>
    <t>RABI  SEASON 2022-2023 - MADURAI</t>
  </si>
  <si>
    <t>RABI  SEASON 2022-2023 - TIRUNELVELI</t>
  </si>
  <si>
    <t>RABI  SEASON 2022-2023 - ARIYALUR</t>
  </si>
  <si>
    <t>RABI  SEASON 2022-2023 - TIRUVALLUR</t>
  </si>
  <si>
    <t>Tiruvallur</t>
  </si>
  <si>
    <t>RABI  SEASON 2022-2023 - COIMBATORE</t>
  </si>
  <si>
    <t>RABI  SEASON 2022-2023 - SIVAGANGAI</t>
  </si>
  <si>
    <t>RABI  SEASON 2022-2023 - KARUR</t>
  </si>
  <si>
    <t>RABI  SEASON 2022-2023 - DHARMAPURI</t>
  </si>
  <si>
    <t>RABI  SEASON 2022-2023 - TIRUPATHUR</t>
  </si>
  <si>
    <t>RABI  SEASON 2022-2023 - SALEM</t>
  </si>
  <si>
    <t>RABI  SEASON 2022-2023 - VELLORE</t>
  </si>
  <si>
    <t>RABI  SEASON 2022-2023 - MAYILADUTHURAI</t>
  </si>
  <si>
    <t>RABI  SEASON 2022-2023 - ERODE</t>
  </si>
  <si>
    <t>RABI  SEASON 2022-2023 - THANJAVUR II</t>
  </si>
  <si>
    <t>RABI  SEASON 2022-2023 - NAMAKKAL</t>
  </si>
  <si>
    <t>RABI  SEASON 2022-2023 - CHENGALPATTU</t>
  </si>
  <si>
    <t>RABI  SEASON 2022-2023 - KANNIYAKUMARI</t>
  </si>
  <si>
    <t>RABI  SEASON 2022-2023 - TIRUVANNAMALAI</t>
  </si>
  <si>
    <t>RABI  SEASON 2022-2023 - RAMANATHAPURAM I</t>
  </si>
  <si>
    <t>RABI  SEASON 2022-2023 - DINDIGUL</t>
  </si>
  <si>
    <t>RABI  SEASON 2022-2023 - TIRUVARUR I</t>
  </si>
  <si>
    <t>RABI  SEASON 2022-2023 - TIRUVARUR II</t>
  </si>
  <si>
    <t>Tiruvarur II</t>
  </si>
  <si>
    <t>RABI  SEASON 2022-2023 - RANIPET</t>
  </si>
  <si>
    <t>RABI  SEASON 2022-2023 - CUDDALORE</t>
  </si>
  <si>
    <t>RABI  SEASON 2022-2023 - PUDUKKOTTAI II</t>
  </si>
  <si>
    <t>RABI  SEASON 2022-2023 - TENKASI</t>
  </si>
  <si>
    <t>RABI  SEASON 2022-2023 - VIRUDHUNAGAR</t>
  </si>
  <si>
    <t>RABI  SEASON 2022-2023 - VILUPPURAM</t>
  </si>
  <si>
    <t>Viluppuram</t>
  </si>
  <si>
    <t>Tiruchirappalli</t>
  </si>
  <si>
    <t>RABI SPECIAL SEASON 2022-2023 - TIRUCHIRAPPALLI</t>
  </si>
  <si>
    <t>RABI  SEASON 2022-2023 - TIRUCHIRAPPALLI</t>
  </si>
  <si>
    <t>RABI  SEASON 2022-2023 - PUDUKKOTTAI I</t>
  </si>
  <si>
    <t xml:space="preserve"> Firka</t>
  </si>
  <si>
    <t>RGIC</t>
  </si>
  <si>
    <t>IFFCO TOKIO</t>
  </si>
  <si>
    <t>AICIL</t>
  </si>
  <si>
    <t>TOTAL IUs</t>
  </si>
  <si>
    <t>CLUSTER II</t>
  </si>
  <si>
    <t>RGIC TOTAL</t>
  </si>
  <si>
    <t>CLUSTER III</t>
  </si>
  <si>
    <t>IFFCO TOTAL</t>
  </si>
  <si>
    <t>CLUSTER XI</t>
  </si>
  <si>
    <t>AICIL TOTAL</t>
  </si>
  <si>
    <t>Sub Total</t>
  </si>
  <si>
    <t>TOTAL RABI SPECIAL IUs</t>
  </si>
  <si>
    <t>HDFC</t>
  </si>
  <si>
    <t xml:space="preserve">BAGIC </t>
  </si>
  <si>
    <t>CLUSTER I</t>
  </si>
  <si>
    <t>CLUSTER VIII</t>
  </si>
  <si>
    <t>CLUSTER IV</t>
  </si>
  <si>
    <t>CLUSTER V</t>
  </si>
  <si>
    <t>CLUSTER XIII</t>
  </si>
  <si>
    <t>HDFC TOTAL</t>
  </si>
  <si>
    <t>CLUSTER VI</t>
  </si>
  <si>
    <t>CLUSTER VII</t>
  </si>
  <si>
    <t>CLUSTER XIV</t>
  </si>
  <si>
    <t>BAGIC TOTAL</t>
  </si>
  <si>
    <t>CLUSTER IX</t>
  </si>
  <si>
    <t>CLUSTER X</t>
  </si>
  <si>
    <t>CLUSTER XII</t>
  </si>
  <si>
    <t>Sub total</t>
  </si>
  <si>
    <t>TOTAL RABI IUs</t>
  </si>
  <si>
    <t>Director of Horticulture</t>
  </si>
  <si>
    <t xml:space="preserve">   </t>
  </si>
  <si>
    <t>DISTRICT</t>
  </si>
  <si>
    <t>BANANA</t>
  </si>
  <si>
    <t>BHENDI</t>
  </si>
  <si>
    <t>BRINJAL</t>
  </si>
  <si>
    <t>CABBAGE</t>
  </si>
  <si>
    <t>CARROT</t>
  </si>
  <si>
    <t>CORIANDER</t>
  </si>
  <si>
    <t>GARLIC</t>
  </si>
  <si>
    <t>GINGER</t>
  </si>
  <si>
    <t>ONION II (AC)</t>
  </si>
  <si>
    <t>ONION II</t>
  </si>
  <si>
    <t>POTATO</t>
  </si>
  <si>
    <t>RED CHILLIES</t>
  </si>
  <si>
    <t>TAPIOCA</t>
  </si>
  <si>
    <t>TOMATO</t>
  </si>
  <si>
    <t>Cluster 3</t>
  </si>
  <si>
    <t>Cluster 2</t>
  </si>
  <si>
    <t>Cluster 11</t>
  </si>
  <si>
    <t>APPROVED PREMIUM RATE
( % OF SI)</t>
  </si>
  <si>
    <t>PREMIUM RATE OF FARMERS
(%)</t>
  </si>
  <si>
    <t>CLUSTER 2</t>
  </si>
  <si>
    <t>CLUSTER 3</t>
  </si>
  <si>
    <t>CLUSTER 11</t>
  </si>
  <si>
    <t>BANANA (AC)</t>
  </si>
  <si>
    <t>BANANA (HA)</t>
  </si>
  <si>
    <t>BHENDI (AC)</t>
  </si>
  <si>
    <t>BHENDI (HA)</t>
  </si>
  <si>
    <t>BRINJAL (AC)</t>
  </si>
  <si>
    <t>BRINJAL (HA)</t>
  </si>
  <si>
    <t>CABBAGE (AC)</t>
  </si>
  <si>
    <t>CABBAGE (HA)</t>
  </si>
  <si>
    <t>CARROT (AC)</t>
  </si>
  <si>
    <t>CARROT (HA)</t>
  </si>
  <si>
    <t>CORIANDER (AC)</t>
  </si>
  <si>
    <t>CORIANDER (HA)</t>
  </si>
  <si>
    <t>GARLIC (AC)</t>
  </si>
  <si>
    <t>GARLIC (HA)</t>
  </si>
  <si>
    <t>GINGER (AC)</t>
  </si>
  <si>
    <t>GINGER (HA)</t>
  </si>
  <si>
    <t>ONION (AC)</t>
  </si>
  <si>
    <t>ONION (HA)</t>
  </si>
  <si>
    <t>POTATO (AC)</t>
  </si>
  <si>
    <t>POTATO (HA)</t>
  </si>
  <si>
    <t>RED CHILLIES (AC)</t>
  </si>
  <si>
    <t>RED CHILLIES (HA)</t>
  </si>
  <si>
    <t>TAPIOCA (AC)</t>
  </si>
  <si>
    <t>TAPIOCA (HA)</t>
  </si>
  <si>
    <t>TOMATO (AC)</t>
  </si>
  <si>
    <t>TOMATO (HA)</t>
  </si>
  <si>
    <t>Cluster 1</t>
  </si>
  <si>
    <t xml:space="preserve">Thanjavur I </t>
  </si>
  <si>
    <t>Thoothukkudi</t>
  </si>
  <si>
    <t>Cluster 4</t>
  </si>
  <si>
    <t xml:space="preserve">Pudukkottai I </t>
  </si>
  <si>
    <t xml:space="preserve">  </t>
  </si>
  <si>
    <t>Cluster 5</t>
  </si>
  <si>
    <t>Cluster 6</t>
  </si>
  <si>
    <t>Cluster 7</t>
  </si>
  <si>
    <t>.</t>
  </si>
  <si>
    <t>Cluster 8</t>
  </si>
  <si>
    <t>Cluster 9</t>
  </si>
  <si>
    <t>Cluster 10</t>
  </si>
  <si>
    <t>Cluster 12</t>
  </si>
  <si>
    <t>Cluster 13</t>
  </si>
  <si>
    <t>Cluster 14</t>
  </si>
  <si>
    <t xml:space="preserve">Pudukkottai II </t>
  </si>
  <si>
    <t xml:space="preserve">ANNEXURE IV A - RABI 2022 - 2023 - APPROVED PREMIUM RATE &amp; FARMER'S SHARE OF PREMIUM -  HORTICULTURAL CROPS </t>
  </si>
  <si>
    <t>ONION</t>
  </si>
  <si>
    <t>APPROVED PREMIUM RATE
(% OF SI)</t>
  </si>
  <si>
    <t xml:space="preserve">Ramanathapuram I </t>
  </si>
  <si>
    <t xml:space="preserve">S. No </t>
  </si>
  <si>
    <t xml:space="preserve">District </t>
  </si>
  <si>
    <t>NORMAL DATE OF SOWING (DD/MM)</t>
  </si>
  <si>
    <t>NORMAL DATE OF HARVESTING (DD/MM)</t>
  </si>
  <si>
    <t>Cultivation Period</t>
  </si>
  <si>
    <t>Peak sowing period</t>
  </si>
  <si>
    <t>Peak harvesting period</t>
  </si>
  <si>
    <t xml:space="preserve">Cut-off date for enrollment  </t>
  </si>
  <si>
    <t xml:space="preserve">CUT- OFF DATE FOR ELECTRONIC PEMITTANCE OF PREMUM ALONG WITH CONSOLIDATED DECLARATIONS BY FIs TO ICs &amp; UPLODING OF FARMER DETAILS  </t>
  </si>
  <si>
    <t xml:space="preserve">CUT - OFF DATE FOR INSURER TO ACCEPT OR REJECET THE FARMERS DATA ON PORTAL </t>
  </si>
  <si>
    <t>Sep - Oct</t>
  </si>
  <si>
    <t>Dec - January</t>
  </si>
  <si>
    <t>Sept - Jan</t>
  </si>
  <si>
    <t>Sept - Oct</t>
  </si>
  <si>
    <t>Dec - Jan</t>
  </si>
  <si>
    <t>30th Nov 2022</t>
  </si>
  <si>
    <t>16th Dec 2022</t>
  </si>
  <si>
    <t>31st Dec 2022</t>
  </si>
  <si>
    <t>S.
No.</t>
  </si>
  <si>
    <t>CULTIVATION PERIOD</t>
  </si>
  <si>
    <t>PEAK SOWING PERIOD</t>
  </si>
  <si>
    <t>PEAK HARVESTING PERIOD</t>
  </si>
  <si>
    <t>CUT OFF DATE FOR ENROLMENT</t>
  </si>
  <si>
    <t>CUT OFF DATE FOR REMITTANCE OF PREMIUM ALONG WITH DECLARATION OF FIs TO ICs &amp; UPLOADING FARMERS DETAILS</t>
  </si>
  <si>
    <t>CUT OFF DATE FOR RECONCILLATION</t>
  </si>
  <si>
    <t>Nov - Oct</t>
  </si>
  <si>
    <t>Nov - Jan</t>
  </si>
  <si>
    <t xml:space="preserve">Oct- Jan </t>
  </si>
  <si>
    <t>28th Feb 2023</t>
  </si>
  <si>
    <t>15th Mar</t>
  </si>
  <si>
    <t>30th Mar</t>
  </si>
  <si>
    <t>Oct- Sep</t>
  </si>
  <si>
    <t xml:space="preserve">Dec - Feb </t>
  </si>
  <si>
    <t>Nov  - Jan</t>
  </si>
  <si>
    <t>Nov - Feb</t>
  </si>
  <si>
    <t>Oct-Jan</t>
  </si>
  <si>
    <t>Jan -  Dec</t>
  </si>
  <si>
    <t>Jan - Feb</t>
  </si>
  <si>
    <t>Nov - Dec</t>
  </si>
  <si>
    <t>15th Feb 2023</t>
  </si>
  <si>
    <t>1st March</t>
  </si>
  <si>
    <t>16th March</t>
  </si>
  <si>
    <t>Oct - Jan</t>
  </si>
  <si>
    <t>Sep-Dec</t>
  </si>
  <si>
    <t>31st Jan 2023</t>
  </si>
  <si>
    <t>15th Feb</t>
  </si>
  <si>
    <t>1st Mar</t>
  </si>
  <si>
    <t>Oct - Dec</t>
  </si>
  <si>
    <t>Sep - Dec</t>
  </si>
  <si>
    <t>Dec - Nov</t>
  </si>
  <si>
    <t xml:space="preserve">Oct - Jan </t>
  </si>
  <si>
    <t>Oct-Sept</t>
  </si>
  <si>
    <t>Oct-Feb</t>
  </si>
  <si>
    <t>Sept-Feb</t>
  </si>
  <si>
    <t>Nov- Oct</t>
  </si>
  <si>
    <t>Nov-Feb</t>
  </si>
  <si>
    <t>Jan - Dec</t>
  </si>
  <si>
    <t>Jan - Mar</t>
  </si>
  <si>
    <t>Dec-Jan</t>
  </si>
  <si>
    <t>Dec - Feb</t>
  </si>
  <si>
    <t>Feb- April</t>
  </si>
  <si>
    <t>Oct- Jan</t>
  </si>
  <si>
    <t>Feb-Apr</t>
  </si>
  <si>
    <t>Jan - Apr</t>
  </si>
  <si>
    <t xml:space="preserve">Oct-Feb </t>
  </si>
  <si>
    <t>Nov- Dec</t>
  </si>
  <si>
    <t>Oct-Dec</t>
  </si>
  <si>
    <t>Oct - Mar</t>
  </si>
  <si>
    <t>Oct-Mar</t>
  </si>
  <si>
    <t>Dec - Apr</t>
  </si>
  <si>
    <t>Apirl - May</t>
  </si>
  <si>
    <t>Oct -Nov</t>
  </si>
  <si>
    <t>Oct - Nov</t>
  </si>
  <si>
    <t>Oct  - Feb</t>
  </si>
  <si>
    <t>Oct- Feb</t>
  </si>
  <si>
    <t>Feb - July</t>
  </si>
  <si>
    <t>18th Jan</t>
  </si>
  <si>
    <t>31st Jan</t>
  </si>
  <si>
    <t>Feb - June</t>
  </si>
  <si>
    <t>Oct - Feb</t>
  </si>
  <si>
    <t>February</t>
  </si>
  <si>
    <t>May</t>
  </si>
  <si>
    <t>March - June</t>
  </si>
  <si>
    <t>Dec-Feb</t>
  </si>
  <si>
    <t>April - June</t>
  </si>
  <si>
    <t>Mar - May</t>
  </si>
  <si>
    <t>Mar- May</t>
  </si>
  <si>
    <t>18th Jan 2023</t>
  </si>
  <si>
    <t>2nd Feb</t>
  </si>
  <si>
    <t>17th Feb</t>
  </si>
  <si>
    <t>Feb - Apr</t>
  </si>
  <si>
    <t>Feb-April</t>
  </si>
  <si>
    <t>Jan-Feb</t>
  </si>
  <si>
    <t>Apr-May</t>
  </si>
  <si>
    <t>Mar- Apr</t>
  </si>
  <si>
    <t>Director of Horticulture &amp; Plantation Crops</t>
  </si>
  <si>
    <t>RABI SPECIAL SEASON 2022-2023</t>
  </si>
  <si>
    <t>CUT-OFF DATE
 FOR ENROLMENT</t>
  </si>
  <si>
    <t>FORM I</t>
  </si>
  <si>
    <t>FORM II</t>
  </si>
  <si>
    <t>HARVEST UPTO DATE</t>
  </si>
  <si>
    <t>CUT-OFF DATE FOR RECEIPT AND YIELD DATE</t>
  </si>
  <si>
    <t>Sep-Jan</t>
  </si>
  <si>
    <t>30th Nov</t>
  </si>
  <si>
    <t>15.12.2022</t>
  </si>
  <si>
    <t>20.03.2023</t>
  </si>
  <si>
    <t>15.03.2023</t>
  </si>
  <si>
    <t>30.04.2023</t>
  </si>
  <si>
    <t xml:space="preserve"> RABI 2022-2023 - HORTICULTURAL CROPS</t>
  </si>
  <si>
    <t>HARVEST UPTO THE DATE</t>
  </si>
  <si>
    <t>15.04.2023</t>
  </si>
  <si>
    <t>20.03.2024</t>
  </si>
  <si>
    <t>15.03.2024</t>
  </si>
  <si>
    <t>31.03.2024</t>
  </si>
  <si>
    <t>20.06.2023</t>
  </si>
  <si>
    <t>15.06.2023</t>
  </si>
  <si>
    <t>31.07.2023</t>
  </si>
  <si>
    <t>30.06.2023</t>
  </si>
  <si>
    <t>20.11.2023</t>
  </si>
  <si>
    <t>15.11.2023</t>
  </si>
  <si>
    <t>30.11.2023</t>
  </si>
  <si>
    <t>20.10.2023</t>
  </si>
  <si>
    <t>15.10.2023</t>
  </si>
  <si>
    <t>31.10.2023</t>
  </si>
  <si>
    <t>20.08.2023</t>
  </si>
  <si>
    <t>15.08.2023</t>
  </si>
  <si>
    <t>31.08.2023</t>
  </si>
  <si>
    <t>20.3.2024</t>
  </si>
  <si>
    <t>15.02.2023</t>
  </si>
  <si>
    <t>NOTIFIED   SCHEME</t>
  </si>
  <si>
    <t>DISTRICT 
NAME</t>
  </si>
  <si>
    <t>DISTRICT CODE</t>
  </si>
  <si>
    <t>CROP       
NAME</t>
  </si>
  <si>
    <t>CROP CODE</t>
  </si>
  <si>
    <t>NOTIFIED COVERAGE</t>
  </si>
  <si>
    <t>ADD- ON COVER 1</t>
  </si>
  <si>
    <t>ADD- ON COVER 2</t>
  </si>
  <si>
    <t>ADD- ON COVER 3</t>
  </si>
  <si>
    <t>ADD- ON 
COVER 4</t>
  </si>
  <si>
    <t>TY CALCULATION METHOD</t>
  </si>
  <si>
    <t xml:space="preserve">NORMAL DATE OF SOWING </t>
  </si>
  <si>
    <t xml:space="preserve">NORMAL DATE OF HARVESTING </t>
  </si>
  <si>
    <t>PMFBY</t>
  </si>
  <si>
    <t>022119905</t>
  </si>
  <si>
    <t>Base</t>
  </si>
  <si>
    <t>MSA</t>
  </si>
  <si>
    <t>LR</t>
  </si>
  <si>
    <t>VTY</t>
  </si>
  <si>
    <r>
      <t>1.</t>
    </r>
    <r>
      <rPr>
        <sz val="11"/>
        <color indexed="8"/>
        <rFont val="Times New Roman"/>
        <family val="1"/>
      </rPr>
      <t xml:space="preserve">     </t>
    </r>
    <r>
      <rPr>
        <sz val="11"/>
        <color indexed="8"/>
        <rFont val="Arial"/>
        <family val="2"/>
      </rPr>
      <t xml:space="preserve">Add-On Cover 1: Preventive/failed Sowing and Preventive Planting/Germination (PSPPG) </t>
    </r>
  </si>
  <si>
    <r>
      <t>2.</t>
    </r>
    <r>
      <rPr>
        <sz val="11"/>
        <color indexed="8"/>
        <rFont val="Times New Roman"/>
        <family val="1"/>
      </rPr>
      <t xml:space="preserve">     </t>
    </r>
    <r>
      <rPr>
        <sz val="11"/>
        <color indexed="8"/>
        <rFont val="Arial"/>
        <family val="2"/>
      </rPr>
      <t>Add-On Cover 2: Mid-Season Adversity (MSA)</t>
    </r>
  </si>
  <si>
    <r>
      <t>3.</t>
    </r>
    <r>
      <rPr>
        <sz val="11"/>
        <color indexed="8"/>
        <rFont val="Times New Roman"/>
        <family val="1"/>
      </rPr>
      <t xml:space="preserve">     </t>
    </r>
    <r>
      <rPr>
        <sz val="11"/>
        <color indexed="8"/>
        <rFont val="Arial"/>
        <family val="2"/>
      </rPr>
      <t>Add-On Cover 3: Post Harvest Losses (PHL)</t>
    </r>
  </si>
  <si>
    <r>
      <t>4.</t>
    </r>
    <r>
      <rPr>
        <sz val="11"/>
        <color indexed="8"/>
        <rFont val="Times New Roman"/>
        <family val="1"/>
      </rPr>
      <t xml:space="preserve">     </t>
    </r>
    <r>
      <rPr>
        <sz val="11"/>
        <color indexed="8"/>
        <rFont val="Arial"/>
        <family val="2"/>
      </rPr>
      <t>Add-On Cover 4: Localized Risks (LR) ; IN - Inundation; CB - Cloud Burst; NF - Natural Fire</t>
    </r>
  </si>
  <si>
    <r>
      <t>5.</t>
    </r>
    <r>
      <rPr>
        <sz val="11"/>
        <color indexed="8"/>
        <rFont val="Times New Roman"/>
        <family val="1"/>
      </rPr>
      <t>     Variable</t>
    </r>
    <r>
      <rPr>
        <sz val="11"/>
        <color indexed="8"/>
        <rFont val="Arial"/>
        <family val="2"/>
      </rPr>
      <t xml:space="preserve"> TY (VTY)</t>
    </r>
  </si>
  <si>
    <t>CROP NAME</t>
  </si>
  <si>
    <t>ADD- ON COVER 4</t>
  </si>
  <si>
    <t>NORMAL DATE OF SOWING</t>
  </si>
  <si>
    <t>NORMAL DATE OF HARVESTING</t>
  </si>
  <si>
    <t>021002000</t>
  </si>
  <si>
    <t>022103300</t>
  </si>
  <si>
    <t>022104100</t>
  </si>
  <si>
    <t>022105000</t>
  </si>
  <si>
    <t>022105600</t>
  </si>
  <si>
    <t>020507900</t>
  </si>
  <si>
    <t>020511000</t>
  </si>
  <si>
    <t>020511200</t>
  </si>
  <si>
    <t>Mar-Apr</t>
  </si>
  <si>
    <t>022119900</t>
  </si>
  <si>
    <t>Feb- May</t>
  </si>
  <si>
    <t>022122400</t>
  </si>
  <si>
    <t>022123500</t>
  </si>
  <si>
    <t>022029000</t>
  </si>
  <si>
    <t>022129500</t>
  </si>
  <si>
    <t xml:space="preserve">1.     Add-On Cover 1: Preventive/failed Sowing and Preventive Planting/Germination (PSPPG) </t>
  </si>
  <si>
    <t>2.     Add-On Cover 2: Mid-Season Adversity (MSA)</t>
  </si>
  <si>
    <t>3.     Add-On Cover 3: Post Harvest Losses (PHL)</t>
  </si>
  <si>
    <t>4.     Add-On Cover 4: Localized Risks (LR) ; IN - Inundation; CB - Cloud Burst ; NF - Natural Fire</t>
  </si>
  <si>
    <t>5.     Variable TY (VTY)</t>
  </si>
  <si>
    <t>ANNEXURE XI : NOTIFIED BASE COVERAGE AND ADD-ON COVERAGE  - RABI 2022-2023</t>
  </si>
  <si>
    <t>ANNEXURE X  : NOTIFIED BASE COVERAGE AND ADD-ON COVERAGE  - RABI SPECIAL SEASON 2022-2023</t>
  </si>
  <si>
    <t>ANNEXURE-  IX  - SEASONALITY DISCIPLINE FOR SUBMISSION OF CCE FORMS AND YIELD DATA</t>
  </si>
  <si>
    <t xml:space="preserve">  ANNEXURE VIII - SEASONALITY DISCIPLINE SUBMISSION  OF FORMS AND YIELD DATA  - ONION II </t>
  </si>
  <si>
    <t>ANNEXURE VII - RABI 2022-2023 – SEASONALITY DISCIPLINE - HORTICULTURAL CROPS</t>
  </si>
  <si>
    <t>ANNEXURE VI -CROPWISE SEASONALITY DISCIPLINE- RABI SPECIAL SEASON 2022-2023 - ONION II</t>
  </si>
  <si>
    <t xml:space="preserve">ANNEXURE V - RABI 2022 - 2023 - APPROVED PREMIUM RATE &amp; FARMER'S SHARE OF PREMIUM -  HORTICULTURAL CROPS </t>
  </si>
  <si>
    <t>ANNEXURE V  - SCALE OF FINANCE  FOR HORTICULTURAL CROPS/ SUM INSURED (Rs per Hectare) - RABI 2022-2023</t>
  </si>
  <si>
    <t>ANNEXURE IV  - RABI SPECIAL SEASON 2022-2023 - APPROVED PREMIUM RATE &amp; FARMER'S SHARE OF PREMIUM -  HORTICULTURAL CROPS - ONION II</t>
  </si>
  <si>
    <t xml:space="preserve">ANNEXURE IV - SCALE OF FINANCE  FOR HORTICULTURAL CROPS/ SUM INSURED (Rs per Hectare) - SPECIAL SEASON 2022-2023                                                                     </t>
  </si>
  <si>
    <t>ANNEXURE III  - ABSTRACT OF NOTIFIED UNITS - RABI 2022-2023</t>
  </si>
  <si>
    <t>ANNEXURE II  - ABSTRACT OF NOTIFIED UNITS - SPECIAL SEASON 2022-2023</t>
  </si>
  <si>
    <t>ANNEXURE II A- ABSTRACT OF NOTIFIED UNITS - RABI 2022-2023</t>
  </si>
  <si>
    <t xml:space="preserve">Tiruvarur 1 </t>
  </si>
  <si>
    <t>Tiruvarur 2</t>
  </si>
  <si>
    <t>Tiruvarur 1</t>
  </si>
  <si>
    <t>Kalrayan Hills</t>
  </si>
  <si>
    <t>Vellimalai &amp; Kalrayan hills</t>
  </si>
</sst>
</file>

<file path=xl/styles.xml><?xml version="1.0" encoding="utf-8"?>
<styleSheet xmlns="http://schemas.openxmlformats.org/spreadsheetml/2006/main">
  <numFmts count="3">
    <numFmt numFmtId="164" formatCode="000"/>
    <numFmt numFmtId="165" formatCode="0000000000000"/>
    <numFmt numFmtId="166" formatCode="0.0"/>
  </numFmts>
  <fonts count="4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4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C4D79B"/>
      </patternFill>
    </fill>
    <fill>
      <patternFill patternType="solid">
        <fgColor theme="0"/>
        <bgColor rgb="FF4A86E8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6" tint="-0.249977111117893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26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9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6" fillId="0" borderId="0"/>
    <xf numFmtId="0" fontId="25" fillId="0" borderId="0"/>
    <xf numFmtId="0" fontId="7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816">
    <xf numFmtId="0" fontId="0" fillId="0" borderId="0" xfId="0"/>
    <xf numFmtId="0" fontId="7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7" fillId="0" borderId="0" xfId="0" applyFont="1"/>
    <xf numFmtId="0" fontId="0" fillId="0" borderId="0" xfId="0"/>
    <xf numFmtId="0" fontId="18" fillId="0" borderId="2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2" fontId="18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" fontId="18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/>
    </xf>
    <xf numFmtId="1" fontId="11" fillId="2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2" xfId="4" applyFont="1" applyFill="1" applyBorder="1" applyAlignment="1">
      <alignment horizontal="center" vertical="center"/>
    </xf>
    <xf numFmtId="1" fontId="11" fillId="2" borderId="2" xfId="4" applyNumberFormat="1" applyFont="1" applyFill="1" applyBorder="1" applyAlignment="1" applyProtection="1">
      <alignment horizontal="center" vertical="center" wrapText="1"/>
      <protection locked="0"/>
    </xf>
    <xf numFmtId="1" fontId="8" fillId="2" borderId="2" xfId="4" applyNumberFormat="1" applyFont="1" applyFill="1" applyBorder="1" applyAlignment="1" applyProtection="1">
      <alignment horizontal="center" vertical="center"/>
      <protection locked="0"/>
    </xf>
    <xf numFmtId="0" fontId="8" fillId="2" borderId="2" xfId="4" applyFont="1" applyFill="1" applyBorder="1" applyAlignment="1">
      <alignment horizontal="center" vertical="center"/>
    </xf>
    <xf numFmtId="1" fontId="10" fillId="2" borderId="2" xfId="4" applyNumberFormat="1" applyFont="1" applyFill="1" applyBorder="1" applyAlignment="1" applyProtection="1">
      <alignment horizontal="center" vertical="center" wrapText="1"/>
      <protection locked="0"/>
    </xf>
    <xf numFmtId="1" fontId="8" fillId="2" borderId="2" xfId="4" applyNumberFormat="1" applyFont="1" applyFill="1" applyBorder="1" applyAlignment="1" applyProtection="1">
      <alignment horizontal="center" vertical="center" wrapText="1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/>
    <xf numFmtId="0" fontId="8" fillId="0" borderId="2" xfId="0" applyNumberFormat="1" applyFont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Border="1" applyAlignment="1">
      <alignment vertical="center"/>
    </xf>
    <xf numFmtId="0" fontId="8" fillId="0" borderId="2" xfId="0" applyFont="1" applyBorder="1"/>
    <xf numFmtId="0" fontId="8" fillId="2" borderId="2" xfId="0" applyNumberFormat="1" applyFont="1" applyFill="1" applyBorder="1" applyAlignment="1">
      <alignment horizontal="center" vertical="center"/>
    </xf>
    <xf numFmtId="0" fontId="10" fillId="2" borderId="2" xfId="7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6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9" fillId="0" borderId="0" xfId="0" applyFont="1" applyBorder="1"/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/>
    <xf numFmtId="0" fontId="11" fillId="0" borderId="2" xfId="0" applyFont="1" applyBorder="1"/>
    <xf numFmtId="0" fontId="11" fillId="0" borderId="2" xfId="0" applyFont="1" applyFill="1" applyBorder="1"/>
    <xf numFmtId="0" fontId="11" fillId="0" borderId="2" xfId="0" applyFont="1" applyFill="1" applyBorder="1" applyAlignment="1">
      <alignment horizontal="left" vertical="center"/>
    </xf>
    <xf numFmtId="0" fontId="10" fillId="0" borderId="2" xfId="13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1" fillId="2" borderId="2" xfId="4" applyFont="1" applyFill="1" applyBorder="1" applyAlignment="1" applyProtection="1">
      <alignment horizontal="center" vertical="center"/>
    </xf>
    <xf numFmtId="0" fontId="8" fillId="2" borderId="2" xfId="4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11" fillId="0" borderId="2" xfId="4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/>
    <xf numFmtId="0" fontId="18" fillId="2" borderId="2" xfId="0" applyFont="1" applyFill="1" applyBorder="1"/>
    <xf numFmtId="0" fontId="7" fillId="2" borderId="0" xfId="0" applyFont="1" applyFill="1"/>
    <xf numFmtId="0" fontId="12" fillId="0" borderId="2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8" fillId="0" borderId="0" xfId="0" applyNumberFormat="1" applyFont="1"/>
    <xf numFmtId="0" fontId="12" fillId="0" borderId="0" xfId="15" applyFont="1" applyAlignment="1">
      <alignment horizontal="center" vertical="center" wrapText="1"/>
    </xf>
    <xf numFmtId="0" fontId="12" fillId="0" borderId="2" xfId="15" applyFont="1" applyBorder="1" applyAlignment="1">
      <alignment horizontal="center" vertical="center" wrapText="1"/>
    </xf>
    <xf numFmtId="0" fontId="10" fillId="0" borderId="0" xfId="15" applyFont="1" applyAlignment="1">
      <alignment horizontal="center" vertical="center"/>
    </xf>
    <xf numFmtId="0" fontId="8" fillId="2" borderId="2" xfId="0" applyNumberFormat="1" applyFont="1" applyFill="1" applyBorder="1" applyAlignment="1">
      <alignment vertical="center" wrapText="1"/>
    </xf>
    <xf numFmtId="2" fontId="10" fillId="0" borderId="2" xfId="15" applyNumberFormat="1" applyFont="1" applyBorder="1" applyAlignment="1">
      <alignment horizontal="center" vertical="center"/>
    </xf>
    <xf numFmtId="0" fontId="10" fillId="0" borderId="2" xfId="15" applyFont="1" applyBorder="1" applyAlignment="1">
      <alignment horizontal="center" vertical="center"/>
    </xf>
    <xf numFmtId="0" fontId="10" fillId="0" borderId="0" xfId="15" applyFont="1"/>
    <xf numFmtId="0" fontId="10" fillId="0" borderId="0" xfId="15" applyFont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/>
    <xf numFmtId="4" fontId="7" fillId="0" borderId="0" xfId="0" applyNumberFormat="1" applyFont="1" applyAlignment="1">
      <alignment horizontal="center"/>
    </xf>
    <xf numFmtId="0" fontId="8" fillId="0" borderId="0" xfId="15" applyFont="1" applyFill="1" applyBorder="1" applyAlignment="1">
      <alignment vertical="center"/>
    </xf>
    <xf numFmtId="0" fontId="26" fillId="0" borderId="0" xfId="15" applyFont="1" applyFill="1" applyBorder="1" applyAlignment="1">
      <alignment horizontal="center"/>
    </xf>
    <xf numFmtId="0" fontId="28" fillId="2" borderId="2" xfId="15" applyFont="1" applyFill="1" applyBorder="1" applyAlignment="1">
      <alignment horizontal="center" vertical="center"/>
    </xf>
    <xf numFmtId="0" fontId="28" fillId="2" borderId="2" xfId="15" applyFont="1" applyFill="1" applyBorder="1" applyAlignment="1">
      <alignment horizontal="center" vertical="center" wrapText="1"/>
    </xf>
    <xf numFmtId="0" fontId="28" fillId="0" borderId="2" xfId="15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top" wrapText="1"/>
    </xf>
    <xf numFmtId="0" fontId="8" fillId="0" borderId="0" xfId="15" applyFont="1" applyFill="1" applyBorder="1" applyAlignment="1">
      <alignment horizontal="center" vertical="center"/>
    </xf>
    <xf numFmtId="0" fontId="26" fillId="0" borderId="0" xfId="15" applyFont="1" applyFill="1" applyAlignment="1">
      <alignment vertical="center"/>
    </xf>
    <xf numFmtId="0" fontId="8" fillId="0" borderId="0" xfId="15" applyFont="1" applyFill="1" applyAlignment="1">
      <alignment vertical="center"/>
    </xf>
    <xf numFmtId="2" fontId="8" fillId="0" borderId="2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26" fillId="0" borderId="0" xfId="15" applyFont="1" applyFill="1" applyBorder="1" applyAlignment="1">
      <alignment vertical="center"/>
    </xf>
    <xf numFmtId="2" fontId="10" fillId="0" borderId="2" xfId="0" applyNumberFormat="1" applyFont="1" applyFill="1" applyBorder="1" applyAlignment="1">
      <alignment horizontal="center"/>
    </xf>
    <xf numFmtId="0" fontId="26" fillId="0" borderId="0" xfId="15" applyFont="1" applyFill="1" applyAlignment="1"/>
    <xf numFmtId="2" fontId="8" fillId="0" borderId="2" xfId="0" applyNumberFormat="1" applyFont="1" applyFill="1" applyBorder="1" applyAlignment="1">
      <alignment horizontal="center"/>
    </xf>
    <xf numFmtId="0" fontId="11" fillId="0" borderId="0" xfId="15" applyFont="1" applyFill="1" applyAlignment="1">
      <alignment horizontal="center" vertical="center"/>
    </xf>
    <xf numFmtId="0" fontId="11" fillId="0" borderId="0" xfId="15" applyFont="1" applyFill="1" applyAlignment="1">
      <alignment vertical="center"/>
    </xf>
    <xf numFmtId="0" fontId="11" fillId="0" borderId="0" xfId="15" applyFont="1" applyFill="1" applyAlignment="1">
      <alignment horizontal="left" vertical="center" wrapText="1"/>
    </xf>
    <xf numFmtId="0" fontId="11" fillId="0" borderId="0" xfId="15" applyFont="1" applyFill="1" applyBorder="1" applyAlignment="1">
      <alignment horizontal="center" vertical="center"/>
    </xf>
    <xf numFmtId="0" fontId="8" fillId="0" borderId="0" xfId="15" applyFont="1" applyFill="1" applyAlignment="1">
      <alignment horizontal="center" vertical="center"/>
    </xf>
    <xf numFmtId="0" fontId="11" fillId="2" borderId="0" xfId="15" applyFont="1" applyFill="1" applyAlignment="1">
      <alignment horizontal="center" vertical="center"/>
    </xf>
    <xf numFmtId="0" fontId="11" fillId="2" borderId="0" xfId="15" applyFont="1" applyFill="1" applyAlignment="1">
      <alignment vertical="center"/>
    </xf>
    <xf numFmtId="0" fontId="11" fillId="2" borderId="0" xfId="15" applyFont="1" applyFill="1" applyAlignment="1">
      <alignment horizontal="left" vertical="center" wrapText="1"/>
    </xf>
    <xf numFmtId="0" fontId="11" fillId="2" borderId="0" xfId="15" applyFont="1" applyFill="1" applyBorder="1" applyAlignment="1">
      <alignment horizontal="center" vertical="center"/>
    </xf>
    <xf numFmtId="0" fontId="8" fillId="0" borderId="0" xfId="15" applyFont="1" applyAlignment="1">
      <alignment horizontal="center" vertical="center"/>
    </xf>
    <xf numFmtId="0" fontId="8" fillId="0" borderId="0" xfId="15" applyFont="1" applyAlignment="1">
      <alignment vertical="center"/>
    </xf>
    <xf numFmtId="0" fontId="27" fillId="2" borderId="0" xfId="15" applyFont="1" applyFill="1" applyAlignment="1"/>
    <xf numFmtId="0" fontId="27" fillId="2" borderId="0" xfId="15" applyFont="1" applyFill="1" applyBorder="1" applyAlignment="1">
      <alignment horizontal="center"/>
    </xf>
    <xf numFmtId="0" fontId="26" fillId="0" borderId="0" xfId="15" applyFont="1" applyAlignment="1">
      <alignment horizontal="center"/>
    </xf>
    <xf numFmtId="0" fontId="26" fillId="0" borderId="0" xfId="15" applyFont="1" applyAlignment="1"/>
    <xf numFmtId="0" fontId="8" fillId="2" borderId="4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0" fontId="10" fillId="2" borderId="0" xfId="16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1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24" fillId="0" borderId="0" xfId="11" applyFont="1" applyFill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12" applyFont="1" applyFill="1" applyBorder="1" applyAlignment="1">
      <alignment vertical="center" wrapText="1"/>
    </xf>
    <xf numFmtId="0" fontId="22" fillId="0" borderId="0" xfId="0" applyNumberFormat="1" applyFont="1" applyBorder="1" applyAlignment="1">
      <alignment horizontal="center" vertical="center"/>
    </xf>
    <xf numFmtId="0" fontId="7" fillId="0" borderId="0" xfId="0" applyFont="1" applyFill="1"/>
    <xf numFmtId="0" fontId="10" fillId="0" borderId="0" xfId="13" applyFont="1" applyFill="1" applyBorder="1" applyAlignment="1">
      <alignment vertical="center" wrapText="1"/>
    </xf>
    <xf numFmtId="0" fontId="8" fillId="0" borderId="0" xfId="0" applyNumberFormat="1" applyFont="1" applyFill="1" applyBorder="1"/>
    <xf numFmtId="0" fontId="22" fillId="0" borderId="0" xfId="0" applyFont="1" applyFill="1"/>
    <xf numFmtId="0" fontId="17" fillId="0" borderId="0" xfId="13" applyFont="1" applyFill="1" applyBorder="1" applyAlignment="1">
      <alignment vertical="center" wrapText="1"/>
    </xf>
    <xf numFmtId="0" fontId="17" fillId="0" borderId="0" xfId="0" applyNumberFormat="1" applyFont="1" applyFill="1" applyBorder="1"/>
    <xf numFmtId="0" fontId="10" fillId="0" borderId="6" xfId="0" applyFont="1" applyFill="1" applyBorder="1" applyAlignment="1">
      <alignment vertical="center"/>
    </xf>
    <xf numFmtId="2" fontId="10" fillId="3" borderId="2" xfId="0" applyNumberFormat="1" applyFont="1" applyFill="1" applyBorder="1" applyAlignment="1">
      <alignment vertical="center" wrapText="1"/>
    </xf>
    <xf numFmtId="2" fontId="10" fillId="2" borderId="2" xfId="0" applyNumberFormat="1" applyFont="1" applyFill="1" applyBorder="1" applyAlignment="1">
      <alignment vertical="center" wrapText="1"/>
    </xf>
    <xf numFmtId="2" fontId="8" fillId="0" borderId="8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7" fillId="2" borderId="0" xfId="0" applyFont="1" applyFill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/>
    <xf numFmtId="0" fontId="15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21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horizontal="left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13" fillId="2" borderId="2" xfId="0" applyFont="1" applyFill="1" applyBorder="1"/>
    <xf numFmtId="0" fontId="19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1" fillId="0" borderId="2" xfId="10" applyFont="1" applyFill="1" applyBorder="1" applyAlignment="1">
      <alignment horizontal="left" vertical="center"/>
    </xf>
    <xf numFmtId="0" fontId="11" fillId="0" borderId="2" xfId="1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/>
    <xf numFmtId="0" fontId="12" fillId="2" borderId="2" xfId="5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3" fillId="2" borderId="0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0" xfId="1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horizontal="center" vertical="center"/>
    </xf>
    <xf numFmtId="0" fontId="17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12" applyFont="1" applyFill="1" applyBorder="1" applyAlignment="1">
      <alignment horizontal="left" vertical="center" wrapText="1"/>
    </xf>
    <xf numFmtId="0" fontId="17" fillId="0" borderId="0" xfId="12" applyFont="1" applyFill="1" applyBorder="1" applyAlignment="1">
      <alignment vertical="center" wrapText="1"/>
    </xf>
    <xf numFmtId="0" fontId="17" fillId="0" borderId="0" xfId="0" applyNumberFormat="1" applyFont="1" applyBorder="1" applyAlignment="1">
      <alignment horizontal="center" vertical="center"/>
    </xf>
    <xf numFmtId="0" fontId="8" fillId="0" borderId="0" xfId="0" applyFont="1" applyFill="1"/>
    <xf numFmtId="0" fontId="17" fillId="0" borderId="0" xfId="0" applyFont="1" applyFill="1"/>
    <xf numFmtId="0" fontId="11" fillId="0" borderId="0" xfId="0" applyFont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2" fontId="8" fillId="0" borderId="2" xfId="0" applyNumberFormat="1" applyFont="1" applyFill="1" applyBorder="1" applyAlignment="1">
      <alignment vertical="center" wrapText="1"/>
    </xf>
    <xf numFmtId="0" fontId="8" fillId="0" borderId="2" xfId="4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2" borderId="0" xfId="0" applyFont="1" applyFill="1"/>
    <xf numFmtId="0" fontId="8" fillId="0" borderId="2" xfId="0" applyNumberFormat="1" applyFont="1" applyBorder="1" applyAlignment="1">
      <alignment horizontal="center" vertical="center" wrapText="1"/>
    </xf>
    <xf numFmtId="0" fontId="11" fillId="2" borderId="2" xfId="1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11" fillId="0" borderId="2" xfId="10" applyFont="1" applyBorder="1" applyAlignment="1">
      <alignment horizontal="left" vertical="center"/>
    </xf>
    <xf numFmtId="0" fontId="11" fillId="0" borderId="2" xfId="10" applyFont="1" applyBorder="1" applyAlignment="1">
      <alignment horizontal="left" vertical="center" wrapText="1"/>
    </xf>
    <xf numFmtId="0" fontId="13" fillId="0" borderId="2" xfId="9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2" fontId="8" fillId="0" borderId="2" xfId="5" applyNumberFormat="1" applyFont="1" applyFill="1" applyBorder="1" applyAlignment="1">
      <alignment horizontal="center" vertical="top" wrapText="1"/>
    </xf>
    <xf numFmtId="2" fontId="8" fillId="0" borderId="4" xfId="5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8" fillId="0" borderId="2" xfId="17" applyNumberFormat="1" applyFont="1" applyBorder="1" applyAlignment="1">
      <alignment horizontal="center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7" fillId="2" borderId="0" xfId="15" applyFont="1" applyFill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10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wrapText="1"/>
    </xf>
    <xf numFmtId="0" fontId="5" fillId="2" borderId="0" xfId="0" applyFont="1" applyFill="1"/>
    <xf numFmtId="0" fontId="5" fillId="2" borderId="0" xfId="0" applyFont="1" applyFill="1" applyAlignment="1">
      <alignment vertical="top" wrapText="1"/>
    </xf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0" fillId="0" borderId="2" xfId="4" applyFont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2" fontId="8" fillId="2" borderId="6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14" fillId="0" borderId="5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4" xfId="0" applyFont="1" applyBorder="1"/>
    <xf numFmtId="2" fontId="8" fillId="6" borderId="1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20" fillId="0" borderId="4" xfId="0" applyFont="1" applyBorder="1"/>
    <xf numFmtId="0" fontId="20" fillId="0" borderId="4" xfId="0" applyFont="1" applyFill="1" applyBorder="1"/>
    <xf numFmtId="0" fontId="11" fillId="0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" fontId="11" fillId="2" borderId="4" xfId="4" applyNumberFormat="1" applyFont="1" applyFill="1" applyBorder="1" applyAlignment="1" applyProtection="1">
      <alignment horizontal="center" vertical="center"/>
      <protection locked="0"/>
    </xf>
    <xf numFmtId="166" fontId="8" fillId="6" borderId="13" xfId="0" applyNumberFormat="1" applyFont="1" applyFill="1" applyBorder="1" applyAlignment="1">
      <alignment horizontal="center" vertical="center"/>
    </xf>
    <xf numFmtId="1" fontId="8" fillId="2" borderId="4" xfId="4" applyNumberFormat="1" applyFont="1" applyFill="1" applyBorder="1" applyAlignment="1" applyProtection="1">
      <alignment horizontal="center" vertical="center"/>
      <protection locked="0"/>
    </xf>
    <xf numFmtId="1" fontId="10" fillId="2" borderId="4" xfId="4" applyNumberFormat="1" applyFont="1" applyFill="1" applyBorder="1" applyAlignment="1" applyProtection="1">
      <alignment horizontal="center" vertical="center" wrapText="1"/>
      <protection locked="0"/>
    </xf>
    <xf numFmtId="1" fontId="8" fillId="2" borderId="4" xfId="4" applyNumberFormat="1" applyFont="1" applyFill="1" applyBorder="1" applyAlignment="1" applyProtection="1">
      <alignment horizontal="center" vertical="center" wrapText="1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" fontId="10" fillId="2" borderId="4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top"/>
    </xf>
    <xf numFmtId="2" fontId="18" fillId="2" borderId="2" xfId="0" applyNumberFormat="1" applyFont="1" applyFill="1" applyBorder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2" xfId="1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vertical="center"/>
    </xf>
    <xf numFmtId="0" fontId="10" fillId="0" borderId="0" xfId="15" applyFont="1" applyAlignment="1">
      <alignment horizontal="left"/>
    </xf>
    <xf numFmtId="2" fontId="8" fillId="0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3" fillId="0" borderId="0" xfId="0" applyFont="1" applyBorder="1"/>
    <xf numFmtId="49" fontId="8" fillId="0" borderId="0" xfId="0" applyNumberFormat="1" applyFont="1" applyAlignment="1">
      <alignment horizontal="center"/>
    </xf>
    <xf numFmtId="0" fontId="28" fillId="8" borderId="2" xfId="9" applyFont="1" applyFill="1" applyBorder="1" applyAlignment="1">
      <alignment horizontal="left" vertical="center" wrapText="1"/>
    </xf>
    <xf numFmtId="0" fontId="28" fillId="8" borderId="2" xfId="9" applyFont="1" applyFill="1" applyBorder="1" applyAlignment="1">
      <alignment horizontal="center" vertical="center" wrapText="1"/>
    </xf>
    <xf numFmtId="0" fontId="8" fillId="0" borderId="2" xfId="9" applyFont="1" applyBorder="1" applyAlignment="1">
      <alignment horizontal="left" vertical="center" wrapText="1"/>
    </xf>
    <xf numFmtId="0" fontId="8" fillId="0" borderId="2" xfId="9" applyFont="1" applyBorder="1" applyAlignment="1">
      <alignment horizontal="center" vertical="center" wrapText="1"/>
    </xf>
    <xf numFmtId="0" fontId="8" fillId="4" borderId="2" xfId="9" applyFont="1" applyFill="1" applyBorder="1" applyAlignment="1">
      <alignment horizontal="left" vertical="center" wrapText="1"/>
    </xf>
    <xf numFmtId="0" fontId="8" fillId="4" borderId="2" xfId="9" applyFont="1" applyFill="1" applyBorder="1" applyAlignment="1">
      <alignment horizontal="center" vertical="center" wrapText="1"/>
    </xf>
    <xf numFmtId="0" fontId="28" fillId="8" borderId="4" xfId="9" applyFont="1" applyFill="1" applyBorder="1" applyAlignment="1">
      <alignment horizontal="center" vertical="center" wrapText="1"/>
    </xf>
    <xf numFmtId="0" fontId="8" fillId="0" borderId="4" xfId="9" applyFont="1" applyBorder="1" applyAlignment="1">
      <alignment horizontal="center" vertical="center" wrapText="1"/>
    </xf>
    <xf numFmtId="0" fontId="8" fillId="0" borderId="0" xfId="22" applyFont="1" applyAlignment="1">
      <alignment vertical="center"/>
    </xf>
    <xf numFmtId="0" fontId="17" fillId="0" borderId="0" xfId="22" applyFont="1" applyAlignment="1">
      <alignment vertical="center"/>
    </xf>
    <xf numFmtId="0" fontId="8" fillId="0" borderId="0" xfId="22" applyFont="1"/>
    <xf numFmtId="0" fontId="18" fillId="2" borderId="2" xfId="22" applyFont="1" applyFill="1" applyBorder="1" applyAlignment="1">
      <alignment horizontal="center" vertical="center" textRotation="90" wrapText="1"/>
    </xf>
    <xf numFmtId="0" fontId="8" fillId="2" borderId="2" xfId="22" applyFont="1" applyFill="1" applyBorder="1" applyAlignment="1">
      <alignment vertical="top" wrapText="1"/>
    </xf>
    <xf numFmtId="0" fontId="18" fillId="2" borderId="2" xfId="22" applyFont="1" applyFill="1" applyBorder="1" applyAlignment="1">
      <alignment vertical="top" wrapText="1"/>
    </xf>
    <xf numFmtId="0" fontId="17" fillId="2" borderId="2" xfId="22" applyFont="1" applyFill="1" applyBorder="1" applyAlignment="1">
      <alignment vertical="top" wrapText="1"/>
    </xf>
    <xf numFmtId="0" fontId="34" fillId="0" borderId="2" xfId="22" applyFont="1" applyBorder="1"/>
    <xf numFmtId="0" fontId="8" fillId="2" borderId="2" xfId="22" applyFont="1" applyFill="1" applyBorder="1" applyAlignment="1">
      <alignment horizontal="center" vertical="center"/>
    </xf>
    <xf numFmtId="0" fontId="10" fillId="2" borderId="2" xfId="22" applyFont="1" applyFill="1" applyBorder="1" applyAlignment="1">
      <alignment vertical="center"/>
    </xf>
    <xf numFmtId="0" fontId="18" fillId="2" borderId="2" xfId="22" applyFont="1" applyFill="1" applyBorder="1" applyAlignment="1">
      <alignment horizontal="center" vertical="center" wrapText="1"/>
    </xf>
    <xf numFmtId="0" fontId="32" fillId="2" borderId="2" xfId="22" applyFont="1" applyFill="1" applyBorder="1" applyAlignment="1">
      <alignment horizontal="center" vertical="center" wrapText="1"/>
    </xf>
    <xf numFmtId="0" fontId="18" fillId="2" borderId="2" xfId="22" applyFont="1" applyFill="1" applyBorder="1" applyAlignment="1">
      <alignment horizontal="center" vertical="center"/>
    </xf>
    <xf numFmtId="0" fontId="32" fillId="2" borderId="2" xfId="22" applyFont="1" applyFill="1" applyBorder="1" applyAlignment="1">
      <alignment horizontal="center" vertical="center"/>
    </xf>
    <xf numFmtId="0" fontId="33" fillId="0" borderId="2" xfId="22" applyFont="1" applyBorder="1" applyAlignment="1">
      <alignment horizontal="center" vertical="center"/>
    </xf>
    <xf numFmtId="0" fontId="17" fillId="0" borderId="0" xfId="22" applyFont="1"/>
    <xf numFmtId="0" fontId="34" fillId="0" borderId="0" xfId="22" applyFont="1"/>
    <xf numFmtId="0" fontId="8" fillId="2" borderId="0" xfId="22" applyFont="1" applyFill="1"/>
    <xf numFmtId="0" fontId="34" fillId="2" borderId="0" xfId="22" applyFont="1" applyFill="1"/>
    <xf numFmtId="0" fontId="8" fillId="2" borderId="0" xfId="22" applyFont="1" applyFill="1" applyAlignment="1">
      <alignment vertical="top" wrapText="1"/>
    </xf>
    <xf numFmtId="0" fontId="18" fillId="2" borderId="0" xfId="22" applyFont="1" applyFill="1" applyAlignment="1">
      <alignment vertical="top" wrapText="1"/>
    </xf>
    <xf numFmtId="0" fontId="17" fillId="2" borderId="0" xfId="22" applyFont="1" applyFill="1" applyAlignment="1">
      <alignment vertical="top" wrapText="1"/>
    </xf>
    <xf numFmtId="0" fontId="18" fillId="2" borderId="0" xfId="22" applyFont="1" applyFill="1" applyAlignment="1">
      <alignment horizontal="center" vertical="center"/>
    </xf>
    <xf numFmtId="0" fontId="33" fillId="2" borderId="2" xfId="22" applyFont="1" applyFill="1" applyBorder="1" applyAlignment="1">
      <alignment horizontal="center" vertical="center"/>
    </xf>
    <xf numFmtId="0" fontId="8" fillId="2" borderId="0" xfId="22" applyFont="1" applyFill="1" applyAlignment="1">
      <alignment vertical="center"/>
    </xf>
    <xf numFmtId="0" fontId="1" fillId="2" borderId="2" xfId="22" applyFill="1" applyBorder="1" applyAlignment="1">
      <alignment horizontal="center" vertical="center"/>
    </xf>
    <xf numFmtId="0" fontId="13" fillId="2" borderId="2" xfId="22" applyFont="1" applyFill="1" applyBorder="1" applyAlignment="1">
      <alignment horizontal="center" vertical="center"/>
    </xf>
    <xf numFmtId="0" fontId="8" fillId="2" borderId="2" xfId="22" applyFont="1" applyFill="1" applyBorder="1" applyAlignment="1">
      <alignment vertical="center"/>
    </xf>
    <xf numFmtId="0" fontId="34" fillId="2" borderId="2" xfId="22" applyFont="1" applyFill="1" applyBorder="1"/>
    <xf numFmtId="0" fontId="32" fillId="2" borderId="2" xfId="22" applyFont="1" applyFill="1" applyBorder="1" applyAlignment="1">
      <alignment vertical="top" wrapText="1"/>
    </xf>
    <xf numFmtId="0" fontId="18" fillId="2" borderId="2" xfId="22" applyFont="1" applyFill="1" applyBorder="1" applyAlignment="1">
      <alignment vertical="center"/>
    </xf>
    <xf numFmtId="0" fontId="17" fillId="2" borderId="0" xfId="22" applyFont="1" applyFill="1"/>
    <xf numFmtId="0" fontId="8" fillId="2" borderId="2" xfId="22" applyFont="1" applyFill="1" applyBorder="1"/>
    <xf numFmtId="0" fontId="1" fillId="2" borderId="0" xfId="22" applyFill="1" applyAlignment="1">
      <alignment vertical="top" wrapText="1"/>
    </xf>
    <xf numFmtId="0" fontId="11" fillId="2" borderId="0" xfId="22" applyFont="1" applyFill="1" applyAlignment="1">
      <alignment vertical="top" wrapText="1"/>
    </xf>
    <xf numFmtId="0" fontId="11" fillId="2" borderId="0" xfId="22" applyFont="1" applyFill="1" applyAlignment="1">
      <alignment horizontal="center" vertical="top" wrapText="1"/>
    </xf>
    <xf numFmtId="0" fontId="11" fillId="2" borderId="2" xfId="22" applyFont="1" applyFill="1" applyBorder="1" applyAlignment="1">
      <alignment horizontal="right" vertical="center" wrapText="1"/>
    </xf>
    <xf numFmtId="1" fontId="11" fillId="2" borderId="2" xfId="22" applyNumberFormat="1" applyFont="1" applyFill="1" applyBorder="1" applyAlignment="1">
      <alignment horizontal="right" vertical="center" wrapText="1"/>
    </xf>
    <xf numFmtId="1" fontId="11" fillId="2" borderId="4" xfId="22" applyNumberFormat="1" applyFont="1" applyFill="1" applyBorder="1" applyAlignment="1">
      <alignment vertical="center" wrapText="1"/>
    </xf>
    <xf numFmtId="1" fontId="11" fillId="2" borderId="2" xfId="22" applyNumberFormat="1" applyFont="1" applyFill="1" applyBorder="1" applyAlignment="1">
      <alignment vertical="center" wrapText="1"/>
    </xf>
    <xf numFmtId="0" fontId="11" fillId="2" borderId="2" xfId="22" applyFont="1" applyFill="1" applyBorder="1" applyAlignment="1">
      <alignment vertical="center" wrapText="1"/>
    </xf>
    <xf numFmtId="0" fontId="11" fillId="2" borderId="2" xfId="22" applyFont="1" applyFill="1" applyBorder="1" applyAlignment="1">
      <alignment horizontal="center" vertical="center" wrapText="1"/>
    </xf>
    <xf numFmtId="0" fontId="22" fillId="2" borderId="0" xfId="22" applyFont="1" applyFill="1" applyAlignment="1">
      <alignment vertical="top" wrapText="1"/>
    </xf>
    <xf numFmtId="0" fontId="28" fillId="2" borderId="2" xfId="22" applyFont="1" applyFill="1" applyBorder="1" applyAlignment="1">
      <alignment vertical="center" wrapText="1"/>
    </xf>
    <xf numFmtId="0" fontId="28" fillId="2" borderId="2" xfId="22" applyFont="1" applyFill="1" applyBorder="1" applyAlignment="1">
      <alignment horizontal="center" vertical="center" wrapText="1"/>
    </xf>
    <xf numFmtId="0" fontId="9" fillId="2" borderId="0" xfId="22" applyFont="1" applyFill="1" applyAlignment="1">
      <alignment vertical="center" wrapText="1"/>
    </xf>
    <xf numFmtId="0" fontId="12" fillId="2" borderId="2" xfId="22" applyFont="1" applyFill="1" applyBorder="1" applyAlignment="1">
      <alignment horizontal="center" vertical="center" wrapText="1"/>
    </xf>
    <xf numFmtId="0" fontId="9" fillId="2" borderId="0" xfId="22" applyFont="1" applyFill="1" applyAlignment="1">
      <alignment vertical="top" wrapText="1"/>
    </xf>
    <xf numFmtId="0" fontId="18" fillId="2" borderId="1" xfId="22" applyFont="1" applyFill="1" applyBorder="1" applyAlignment="1">
      <alignment horizontal="center" vertical="top" wrapText="1"/>
    </xf>
    <xf numFmtId="0" fontId="28" fillId="2" borderId="0" xfId="22" applyFont="1" applyFill="1" applyAlignment="1">
      <alignment vertical="top" wrapText="1"/>
    </xf>
    <xf numFmtId="0" fontId="13" fillId="0" borderId="0" xfId="22" applyFont="1" applyAlignment="1">
      <alignment vertical="center"/>
    </xf>
    <xf numFmtId="2" fontId="13" fillId="0" borderId="2" xfId="22" applyNumberFormat="1" applyFont="1" applyBorder="1" applyAlignment="1">
      <alignment horizontal="center" vertical="center"/>
    </xf>
    <xf numFmtId="0" fontId="13" fillId="0" borderId="2" xfId="22" applyFont="1" applyBorder="1" applyAlignment="1">
      <alignment vertical="center"/>
    </xf>
    <xf numFmtId="2" fontId="15" fillId="2" borderId="2" xfId="22" applyNumberFormat="1" applyFont="1" applyFill="1" applyBorder="1" applyAlignment="1">
      <alignment horizontal="center" vertical="center" wrapText="1"/>
    </xf>
    <xf numFmtId="0" fontId="15" fillId="2" borderId="2" xfId="22" applyFont="1" applyFill="1" applyBorder="1" applyAlignment="1">
      <alignment horizontal="center" vertical="center" wrapText="1"/>
    </xf>
    <xf numFmtId="0" fontId="15" fillId="2" borderId="2" xfId="22" applyFont="1" applyFill="1" applyBorder="1" applyAlignment="1">
      <alignment horizontal="left" vertical="center" wrapText="1"/>
    </xf>
    <xf numFmtId="0" fontId="13" fillId="0" borderId="2" xfId="22" applyFont="1" applyBorder="1" applyAlignment="1">
      <alignment horizontal="center" vertical="center"/>
    </xf>
    <xf numFmtId="0" fontId="15" fillId="2" borderId="0" xfId="22" applyFont="1" applyFill="1" applyAlignment="1">
      <alignment horizontal="center" vertical="center" wrapText="1"/>
    </xf>
    <xf numFmtId="0" fontId="15" fillId="0" borderId="2" xfId="22" applyFont="1" applyBorder="1" applyAlignment="1">
      <alignment vertical="center"/>
    </xf>
    <xf numFmtId="0" fontId="1" fillId="2" borderId="0" xfId="22" applyFill="1" applyAlignment="1">
      <alignment vertical="center" wrapText="1"/>
    </xf>
    <xf numFmtId="0" fontId="1" fillId="2" borderId="0" xfId="22" applyFill="1" applyAlignment="1">
      <alignment horizontal="center" vertical="center" wrapText="1"/>
    </xf>
    <xf numFmtId="0" fontId="11" fillId="2" borderId="0" xfId="22" applyFont="1" applyFill="1" applyAlignment="1">
      <alignment horizontal="center" vertical="center" wrapText="1"/>
    </xf>
    <xf numFmtId="0" fontId="11" fillId="2" borderId="0" xfId="22" applyFont="1" applyFill="1" applyAlignment="1">
      <alignment vertical="center" wrapText="1"/>
    </xf>
    <xf numFmtId="0" fontId="8" fillId="2" borderId="2" xfId="22" applyFont="1" applyFill="1" applyBorder="1" applyAlignment="1">
      <alignment horizontal="center" vertical="center" wrapText="1"/>
    </xf>
    <xf numFmtId="1" fontId="8" fillId="2" borderId="2" xfId="22" applyNumberFormat="1" applyFont="1" applyFill="1" applyBorder="1" applyAlignment="1">
      <alignment horizontal="center" vertical="center" wrapText="1"/>
    </xf>
    <xf numFmtId="1" fontId="11" fillId="2" borderId="2" xfId="22" applyNumberFormat="1" applyFont="1" applyFill="1" applyBorder="1" applyAlignment="1">
      <alignment horizontal="center" vertical="center" wrapText="1"/>
    </xf>
    <xf numFmtId="0" fontId="1" fillId="2" borderId="2" xfId="22" applyFill="1" applyBorder="1" applyAlignment="1">
      <alignment horizontal="center" vertical="center" wrapText="1"/>
    </xf>
    <xf numFmtId="0" fontId="1" fillId="4" borderId="0" xfId="22" applyFill="1" applyAlignment="1">
      <alignment vertical="center" wrapText="1"/>
    </xf>
    <xf numFmtId="0" fontId="8" fillId="4" borderId="2" xfId="22" applyFont="1" applyFill="1" applyBorder="1" applyAlignment="1">
      <alignment horizontal="center" vertical="center" wrapText="1"/>
    </xf>
    <xf numFmtId="1" fontId="8" fillId="4" borderId="2" xfId="22" applyNumberFormat="1" applyFont="1" applyFill="1" applyBorder="1" applyAlignment="1">
      <alignment horizontal="center" vertical="center" wrapText="1"/>
    </xf>
    <xf numFmtId="1" fontId="11" fillId="4" borderId="2" xfId="22" applyNumberFormat="1" applyFont="1" applyFill="1" applyBorder="1" applyAlignment="1">
      <alignment horizontal="center" vertical="center" wrapText="1"/>
    </xf>
    <xf numFmtId="0" fontId="11" fillId="4" borderId="2" xfId="22" applyFont="1" applyFill="1" applyBorder="1" applyAlignment="1">
      <alignment horizontal="center" vertical="center" wrapText="1"/>
    </xf>
    <xf numFmtId="1" fontId="11" fillId="2" borderId="4" xfId="22" applyNumberFormat="1" applyFont="1" applyFill="1" applyBorder="1" applyAlignment="1">
      <alignment horizontal="center" vertical="center" wrapText="1"/>
    </xf>
    <xf numFmtId="0" fontId="8" fillId="2" borderId="4" xfId="22" applyFont="1" applyFill="1" applyBorder="1" applyAlignment="1">
      <alignment horizontal="center" vertical="center" wrapText="1"/>
    </xf>
    <xf numFmtId="0" fontId="11" fillId="2" borderId="4" xfId="22" applyFont="1" applyFill="1" applyBorder="1" applyAlignment="1">
      <alignment horizontal="center" vertical="center" wrapText="1"/>
    </xf>
    <xf numFmtId="1" fontId="11" fillId="4" borderId="4" xfId="22" applyNumberFormat="1" applyFont="1" applyFill="1" applyBorder="1" applyAlignment="1">
      <alignment horizontal="center" vertical="center" wrapText="1"/>
    </xf>
    <xf numFmtId="0" fontId="8" fillId="4" borderId="4" xfId="22" applyFont="1" applyFill="1" applyBorder="1" applyAlignment="1">
      <alignment horizontal="center" vertical="center" wrapText="1"/>
    </xf>
    <xf numFmtId="0" fontId="1" fillId="4" borderId="2" xfId="22" applyFill="1" applyBorder="1" applyAlignment="1">
      <alignment horizontal="center" vertical="center" wrapText="1"/>
    </xf>
    <xf numFmtId="0" fontId="22" fillId="2" borderId="0" xfId="22" applyFont="1" applyFill="1" applyAlignment="1">
      <alignment vertical="center" wrapText="1"/>
    </xf>
    <xf numFmtId="1" fontId="8" fillId="2" borderId="4" xfId="22" applyNumberFormat="1" applyFont="1" applyFill="1" applyBorder="1" applyAlignment="1">
      <alignment horizontal="center" vertical="center" wrapText="1"/>
    </xf>
    <xf numFmtId="0" fontId="11" fillId="4" borderId="4" xfId="22" applyFont="1" applyFill="1" applyBorder="1" applyAlignment="1">
      <alignment horizontal="center" vertical="center" wrapText="1"/>
    </xf>
    <xf numFmtId="0" fontId="22" fillId="4" borderId="0" xfId="22" applyFont="1" applyFill="1" applyAlignment="1">
      <alignment vertical="center" wrapText="1"/>
    </xf>
    <xf numFmtId="1" fontId="11" fillId="0" borderId="4" xfId="22" applyNumberFormat="1" applyFont="1" applyBorder="1" applyAlignment="1">
      <alignment horizontal="center" vertical="center" wrapText="1"/>
    </xf>
    <xf numFmtId="0" fontId="28" fillId="2" borderId="2" xfId="22" applyFont="1" applyFill="1" applyBorder="1" applyAlignment="1">
      <alignment vertical="center"/>
    </xf>
    <xf numFmtId="0" fontId="31" fillId="2" borderId="0" xfId="22" applyFont="1" applyFill="1" applyAlignment="1">
      <alignment vertical="center" wrapText="1"/>
    </xf>
    <xf numFmtId="0" fontId="31" fillId="2" borderId="0" xfId="22" applyFont="1" applyFill="1" applyAlignment="1">
      <alignment horizontal="center" vertical="center" wrapText="1"/>
    </xf>
    <xf numFmtId="2" fontId="8" fillId="2" borderId="2" xfId="22" applyNumberFormat="1" applyFont="1" applyFill="1" applyBorder="1" applyAlignment="1">
      <alignment horizontal="center" vertical="center" wrapText="1"/>
    </xf>
    <xf numFmtId="2" fontId="8" fillId="2" borderId="2" xfId="23" applyNumberFormat="1" applyFont="1" applyFill="1" applyBorder="1" applyAlignment="1">
      <alignment horizontal="center" vertical="center"/>
    </xf>
    <xf numFmtId="0" fontId="37" fillId="2" borderId="0" xfId="22" applyFont="1" applyFill="1" applyAlignment="1">
      <alignment horizontal="center" vertical="center" wrapText="1"/>
    </xf>
    <xf numFmtId="0" fontId="21" fillId="2" borderId="2" xfId="22" applyFont="1" applyFill="1" applyBorder="1" applyAlignment="1">
      <alignment horizontal="center" vertical="center" wrapText="1"/>
    </xf>
    <xf numFmtId="0" fontId="37" fillId="2" borderId="0" xfId="22" applyFont="1" applyFill="1" applyAlignment="1">
      <alignment vertical="center" wrapText="1"/>
    </xf>
    <xf numFmtId="0" fontId="1" fillId="0" borderId="0" xfId="22"/>
    <xf numFmtId="0" fontId="13" fillId="0" borderId="2" xfId="22" applyFont="1" applyBorder="1" applyAlignment="1">
      <alignment horizontal="center" vertical="center" wrapText="1"/>
    </xf>
    <xf numFmtId="17" fontId="13" fillId="0" borderId="2" xfId="22" applyNumberFormat="1" applyFont="1" applyBorder="1" applyAlignment="1">
      <alignment horizontal="center" vertical="center"/>
    </xf>
    <xf numFmtId="0" fontId="13" fillId="0" borderId="2" xfId="22" applyFont="1" applyBorder="1" applyAlignment="1">
      <alignment vertical="center" wrapText="1"/>
    </xf>
    <xf numFmtId="0" fontId="13" fillId="2" borderId="2" xfId="22" applyFont="1" applyFill="1" applyBorder="1" applyAlignment="1">
      <alignment vertical="center"/>
    </xf>
    <xf numFmtId="0" fontId="13" fillId="2" borderId="2" xfId="22" applyFont="1" applyFill="1" applyBorder="1" applyAlignment="1">
      <alignment vertical="center" wrapText="1"/>
    </xf>
    <xf numFmtId="0" fontId="8" fillId="0" borderId="0" xfId="22" applyFont="1" applyAlignment="1">
      <alignment horizontal="left" vertical="center"/>
    </xf>
    <xf numFmtId="0" fontId="8" fillId="0" borderId="0" xfId="22" applyFont="1" applyAlignment="1">
      <alignment horizontal="center" vertical="center"/>
    </xf>
    <xf numFmtId="0" fontId="13" fillId="0" borderId="0" xfId="22" applyFont="1" applyAlignment="1">
      <alignment horizontal="left" vertical="center"/>
    </xf>
    <xf numFmtId="0" fontId="11" fillId="2" borderId="2" xfId="24" applyFont="1" applyFill="1" applyBorder="1" applyAlignment="1">
      <alignment horizontal="center" vertical="center"/>
    </xf>
    <xf numFmtId="0" fontId="11" fillId="2" borderId="2" xfId="24" applyFont="1" applyFill="1" applyBorder="1" applyAlignment="1">
      <alignment horizontal="center" vertical="center" wrapText="1"/>
    </xf>
    <xf numFmtId="0" fontId="11" fillId="0" borderId="2" xfId="24" applyFont="1" applyBorder="1" applyAlignment="1">
      <alignment horizontal="center" vertical="center"/>
    </xf>
    <xf numFmtId="0" fontId="11" fillId="0" borderId="2" xfId="24" applyFont="1" applyBorder="1" applyAlignment="1">
      <alignment horizontal="center" vertical="center" wrapText="1"/>
    </xf>
    <xf numFmtId="0" fontId="11" fillId="0" borderId="2" xfId="22" applyFont="1" applyBorder="1" applyAlignment="1">
      <alignment vertical="center"/>
    </xf>
    <xf numFmtId="0" fontId="11" fillId="0" borderId="2" xfId="22" applyFont="1" applyBorder="1" applyAlignment="1">
      <alignment horizontal="left" vertical="center"/>
    </xf>
    <xf numFmtId="0" fontId="11" fillId="0" borderId="2" xfId="22" applyFont="1" applyBorder="1" applyAlignment="1">
      <alignment horizontal="center" vertical="center"/>
    </xf>
    <xf numFmtId="0" fontId="11" fillId="0" borderId="2" xfId="22" applyFont="1" applyBorder="1" applyAlignment="1">
      <alignment horizontal="left" vertical="center" wrapText="1"/>
    </xf>
    <xf numFmtId="16" fontId="11" fillId="2" borderId="2" xfId="24" applyNumberFormat="1" applyFont="1" applyFill="1" applyBorder="1" applyAlignment="1">
      <alignment horizontal="center" vertical="center" wrapText="1"/>
    </xf>
    <xf numFmtId="0" fontId="11" fillId="0" borderId="3" xfId="22" applyFont="1" applyBorder="1" applyAlignment="1">
      <alignment horizontal="left" vertical="center"/>
    </xf>
    <xf numFmtId="0" fontId="11" fillId="7" borderId="2" xfId="24" applyFont="1" applyFill="1" applyBorder="1" applyAlignment="1">
      <alignment horizontal="center" vertical="center" wrapText="1"/>
    </xf>
    <xf numFmtId="0" fontId="11" fillId="0" borderId="3" xfId="22" applyFont="1" applyBorder="1" applyAlignment="1">
      <alignment vertical="center"/>
    </xf>
    <xf numFmtId="0" fontId="11" fillId="2" borderId="2" xfId="22" applyFont="1" applyFill="1" applyBorder="1" applyAlignment="1">
      <alignment horizontal="left" vertical="center"/>
    </xf>
    <xf numFmtId="0" fontId="8" fillId="0" borderId="2" xfId="24" applyFont="1" applyBorder="1" applyAlignment="1">
      <alignment horizontal="center" vertical="center"/>
    </xf>
    <xf numFmtId="0" fontId="8" fillId="2" borderId="2" xfId="24" applyFont="1" applyFill="1" applyBorder="1" applyAlignment="1">
      <alignment horizontal="center" vertical="center"/>
    </xf>
    <xf numFmtId="0" fontId="8" fillId="0" borderId="0" xfId="22" applyFont="1" applyAlignment="1">
      <alignment vertical="center" wrapText="1"/>
    </xf>
    <xf numFmtId="0" fontId="28" fillId="7" borderId="2" xfId="24" applyFont="1" applyFill="1" applyBorder="1" applyAlignment="1">
      <alignment horizontal="center" vertical="center" wrapText="1"/>
    </xf>
    <xf numFmtId="0" fontId="28" fillId="9" borderId="2" xfId="22" applyFont="1" applyFill="1" applyBorder="1" applyAlignment="1">
      <alignment horizontal="center" vertical="center" wrapText="1"/>
    </xf>
    <xf numFmtId="0" fontId="8" fillId="0" borderId="0" xfId="22" applyFont="1" applyAlignment="1">
      <alignment horizontal="center" vertical="center" wrapText="1"/>
    </xf>
    <xf numFmtId="0" fontId="1" fillId="0" borderId="0" xfId="24"/>
    <xf numFmtId="0" fontId="1" fillId="0" borderId="0" xfId="24" applyAlignment="1">
      <alignment horizontal="right"/>
    </xf>
    <xf numFmtId="0" fontId="10" fillId="0" borderId="0" xfId="24" applyFont="1"/>
    <xf numFmtId="0" fontId="10" fillId="0" borderId="0" xfId="24" applyFont="1" applyAlignment="1">
      <alignment horizontal="right"/>
    </xf>
    <xf numFmtId="0" fontId="1" fillId="0" borderId="0" xfId="24" applyAlignment="1">
      <alignment vertical="center"/>
    </xf>
    <xf numFmtId="0" fontId="10" fillId="0" borderId="0" xfId="24" applyFont="1" applyAlignment="1">
      <alignment vertical="center"/>
    </xf>
    <xf numFmtId="0" fontId="10" fillId="2" borderId="2" xfId="24" applyFont="1" applyFill="1" applyBorder="1" applyAlignment="1">
      <alignment horizontal="center" vertical="center"/>
    </xf>
    <xf numFmtId="1" fontId="10" fillId="2" borderId="2" xfId="24" applyNumberFormat="1" applyFont="1" applyFill="1" applyBorder="1" applyAlignment="1">
      <alignment horizontal="center" vertical="center"/>
    </xf>
    <xf numFmtId="1" fontId="10" fillId="9" borderId="5" xfId="24" applyNumberFormat="1" applyFont="1" applyFill="1" applyBorder="1" applyAlignment="1">
      <alignment horizontal="center" vertical="center" wrapText="1"/>
    </xf>
    <xf numFmtId="0" fontId="10" fillId="9" borderId="17" xfId="24" applyFont="1" applyFill="1" applyBorder="1" applyAlignment="1">
      <alignment vertical="center" wrapText="1"/>
    </xf>
    <xf numFmtId="0" fontId="10" fillId="9" borderId="5" xfId="24" applyFont="1" applyFill="1" applyBorder="1" applyAlignment="1">
      <alignment horizontal="center" vertical="center" wrapText="1"/>
    </xf>
    <xf numFmtId="0" fontId="12" fillId="9" borderId="2" xfId="24" applyFont="1" applyFill="1" applyBorder="1" applyAlignment="1">
      <alignment horizontal="center" vertical="center" wrapText="1"/>
    </xf>
    <xf numFmtId="0" fontId="12" fillId="9" borderId="2" xfId="24" applyFont="1" applyFill="1" applyBorder="1" applyAlignment="1">
      <alignment horizontal="center" vertical="center"/>
    </xf>
    <xf numFmtId="0" fontId="36" fillId="9" borderId="0" xfId="24" applyFont="1" applyFill="1" applyAlignment="1">
      <alignment vertical="top" wrapText="1"/>
    </xf>
    <xf numFmtId="0" fontId="18" fillId="0" borderId="0" xfId="24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8" fillId="2" borderId="0" xfId="24" applyFont="1" applyFill="1" applyAlignment="1">
      <alignment vertical="center"/>
    </xf>
    <xf numFmtId="0" fontId="8" fillId="4" borderId="0" xfId="24" applyFont="1" applyFill="1" applyAlignment="1">
      <alignment vertical="center"/>
    </xf>
    <xf numFmtId="0" fontId="8" fillId="2" borderId="0" xfId="24" applyFont="1" applyFill="1" applyAlignment="1">
      <alignment horizontal="left" vertical="center"/>
    </xf>
    <xf numFmtId="0" fontId="8" fillId="2" borderId="0" xfId="24" applyFont="1" applyFill="1" applyAlignment="1">
      <alignment horizontal="center" vertical="center"/>
    </xf>
    <xf numFmtId="0" fontId="8" fillId="2" borderId="2" xfId="24" applyFont="1" applyFill="1" applyBorder="1" applyAlignment="1">
      <alignment horizontal="center" vertical="center" wrapText="1"/>
    </xf>
    <xf numFmtId="0" fontId="8" fillId="2" borderId="3" xfId="24" applyFont="1" applyFill="1" applyBorder="1" applyAlignment="1">
      <alignment horizontal="left" vertical="center"/>
    </xf>
    <xf numFmtId="0" fontId="8" fillId="2" borderId="3" xfId="24" applyFont="1" applyFill="1" applyBorder="1" applyAlignment="1">
      <alignment vertical="center"/>
    </xf>
    <xf numFmtId="0" fontId="8" fillId="7" borderId="2" xfId="24" applyFont="1" applyFill="1" applyBorder="1" applyAlignment="1">
      <alignment horizontal="center" vertical="center" wrapText="1"/>
    </xf>
    <xf numFmtId="0" fontId="8" fillId="2" borderId="2" xfId="24" applyFont="1" applyFill="1" applyBorder="1" applyAlignment="1">
      <alignment horizontal="left" vertical="center"/>
    </xf>
    <xf numFmtId="0" fontId="8" fillId="2" borderId="2" xfId="24" applyFont="1" applyFill="1" applyBorder="1" applyAlignment="1">
      <alignment vertical="center"/>
    </xf>
    <xf numFmtId="0" fontId="39" fillId="2" borderId="2" xfId="24" applyFont="1" applyFill="1" applyBorder="1" applyAlignment="1">
      <alignment horizontal="center" vertical="center" wrapText="1"/>
    </xf>
    <xf numFmtId="0" fontId="10" fillId="2" borderId="2" xfId="24" applyFont="1" applyFill="1" applyBorder="1" applyAlignment="1">
      <alignment horizontal="center" vertical="center" wrapText="1"/>
    </xf>
    <xf numFmtId="0" fontId="8" fillId="2" borderId="2" xfId="24" applyFont="1" applyFill="1" applyBorder="1" applyAlignment="1">
      <alignment horizontal="left" vertical="center" wrapText="1"/>
    </xf>
    <xf numFmtId="0" fontId="10" fillId="2" borderId="0" xfId="24" applyFont="1" applyFill="1" applyAlignment="1">
      <alignment vertical="center"/>
    </xf>
    <xf numFmtId="0" fontId="12" fillId="7" borderId="2" xfId="24" applyFont="1" applyFill="1" applyBorder="1" applyAlignment="1">
      <alignment horizontal="center" vertical="center" wrapText="1"/>
    </xf>
    <xf numFmtId="0" fontId="1" fillId="0" borderId="0" xfId="24" applyAlignment="1">
      <alignment vertical="top" wrapText="1"/>
    </xf>
    <xf numFmtId="0" fontId="1" fillId="0" borderId="0" xfId="24" applyAlignment="1">
      <alignment horizontal="center" vertical="top" wrapText="1"/>
    </xf>
    <xf numFmtId="0" fontId="8" fillId="0" borderId="0" xfId="24" applyFont="1" applyAlignment="1">
      <alignment vertical="top" wrapText="1"/>
    </xf>
    <xf numFmtId="0" fontId="8" fillId="0" borderId="0" xfId="24" applyFont="1" applyAlignment="1">
      <alignment horizontal="center" vertical="top" wrapText="1"/>
    </xf>
    <xf numFmtId="0" fontId="1" fillId="0" borderId="0" xfId="24" applyAlignment="1">
      <alignment horizontal="left" vertical="top" wrapText="1"/>
    </xf>
    <xf numFmtId="0" fontId="8" fillId="0" borderId="0" xfId="24" applyFont="1" applyAlignment="1">
      <alignment horizontal="center"/>
    </xf>
    <xf numFmtId="0" fontId="8" fillId="0" borderId="0" xfId="24" applyFont="1"/>
    <xf numFmtId="0" fontId="8" fillId="2" borderId="0" xfId="24" applyFont="1" applyFill="1"/>
    <xf numFmtId="0" fontId="22" fillId="0" borderId="0" xfId="24" applyFont="1" applyAlignment="1">
      <alignment vertical="center" wrapText="1"/>
    </xf>
    <xf numFmtId="1" fontId="8" fillId="0" borderId="2" xfId="24" applyNumberFormat="1" applyFont="1" applyBorder="1" applyAlignment="1">
      <alignment vertical="center" wrapText="1"/>
    </xf>
    <xf numFmtId="0" fontId="13" fillId="2" borderId="2" xfId="24" applyFont="1" applyFill="1" applyBorder="1" applyAlignment="1">
      <alignment horizontal="center" vertical="center"/>
    </xf>
    <xf numFmtId="0" fontId="13" fillId="2" borderId="2" xfId="24" applyFont="1" applyFill="1" applyBorder="1" applyAlignment="1">
      <alignment vertical="center" wrapText="1"/>
    </xf>
    <xf numFmtId="1" fontId="8" fillId="2" borderId="2" xfId="24" applyNumberFormat="1" applyFont="1" applyFill="1" applyBorder="1" applyAlignment="1">
      <alignment horizontal="center" vertical="center" wrapText="1"/>
    </xf>
    <xf numFmtId="1" fontId="8" fillId="0" borderId="2" xfId="24" applyNumberFormat="1" applyFont="1" applyBorder="1" applyAlignment="1">
      <alignment horizontal="center" vertical="center" wrapText="1"/>
    </xf>
    <xf numFmtId="1" fontId="17" fillId="0" borderId="2" xfId="24" applyNumberFormat="1" applyFont="1" applyBorder="1" applyAlignment="1">
      <alignment horizontal="center" vertical="center" wrapText="1"/>
    </xf>
    <xf numFmtId="0" fontId="1" fillId="2" borderId="2" xfId="24" applyFill="1" applyBorder="1" applyAlignment="1">
      <alignment vertical="center"/>
    </xf>
    <xf numFmtId="0" fontId="22" fillId="2" borderId="0" xfId="24" applyFont="1" applyFill="1" applyAlignment="1">
      <alignment vertical="center" wrapText="1"/>
    </xf>
    <xf numFmtId="1" fontId="8" fillId="2" borderId="2" xfId="24" applyNumberFormat="1" applyFont="1" applyFill="1" applyBorder="1" applyAlignment="1">
      <alignment vertical="center" wrapText="1"/>
    </xf>
    <xf numFmtId="0" fontId="1" fillId="0" borderId="0" xfId="24" applyAlignment="1">
      <alignment vertical="center" wrapText="1"/>
    </xf>
    <xf numFmtId="0" fontId="18" fillId="0" borderId="2" xfId="24" applyFont="1" applyBorder="1" applyAlignment="1">
      <alignment horizontal="center" vertical="center" wrapText="1"/>
    </xf>
    <xf numFmtId="0" fontId="8" fillId="0" borderId="0" xfId="24" applyFont="1" applyAlignment="1">
      <alignment horizontal="center" vertical="center" wrapText="1"/>
    </xf>
    <xf numFmtId="0" fontId="8" fillId="0" borderId="0" xfId="24" applyFont="1" applyAlignment="1">
      <alignment horizontal="left" vertical="top" wrapText="1"/>
    </xf>
    <xf numFmtId="0" fontId="8" fillId="0" borderId="0" xfId="24" applyFont="1" applyAlignment="1">
      <alignment vertical="center" wrapText="1"/>
    </xf>
    <xf numFmtId="0" fontId="8" fillId="0" borderId="0" xfId="24" applyFont="1" applyAlignment="1">
      <alignment horizontal="center" vertical="center"/>
    </xf>
    <xf numFmtId="0" fontId="8" fillId="0" borderId="0" xfId="24" applyFont="1" applyAlignment="1">
      <alignment vertical="center"/>
    </xf>
    <xf numFmtId="0" fontId="17" fillId="0" borderId="0" xfId="24" applyFont="1" applyAlignment="1">
      <alignment vertical="top" wrapText="1"/>
    </xf>
    <xf numFmtId="0" fontId="8" fillId="2" borderId="2" xfId="24" applyFont="1" applyFill="1" applyBorder="1" applyAlignment="1">
      <alignment vertical="top" wrapText="1"/>
    </xf>
    <xf numFmtId="0" fontId="17" fillId="2" borderId="2" xfId="24" applyFont="1" applyFill="1" applyBorder="1" applyAlignment="1">
      <alignment horizontal="center" vertical="center"/>
    </xf>
    <xf numFmtId="0" fontId="17" fillId="2" borderId="2" xfId="24" applyFont="1" applyFill="1" applyBorder="1" applyAlignment="1">
      <alignment horizontal="center" vertical="center" wrapText="1"/>
    </xf>
    <xf numFmtId="1" fontId="17" fillId="2" borderId="2" xfId="24" applyNumberFormat="1" applyFont="1" applyFill="1" applyBorder="1" applyAlignment="1">
      <alignment horizontal="center" vertical="center" wrapText="1"/>
    </xf>
    <xf numFmtId="1" fontId="8" fillId="2" borderId="2" xfId="24" applyNumberFormat="1" applyFont="1" applyFill="1" applyBorder="1" applyAlignment="1">
      <alignment vertical="top" wrapText="1"/>
    </xf>
    <xf numFmtId="0" fontId="8" fillId="2" borderId="0" xfId="24" applyFont="1" applyFill="1" applyAlignment="1">
      <alignment vertical="top" wrapText="1"/>
    </xf>
    <xf numFmtId="0" fontId="11" fillId="2" borderId="2" xfId="24" applyFont="1" applyFill="1" applyBorder="1" applyAlignment="1">
      <alignment horizontal="left" vertical="center" wrapText="1"/>
    </xf>
    <xf numFmtId="1" fontId="11" fillId="2" borderId="2" xfId="24" applyNumberFormat="1" applyFont="1" applyFill="1" applyBorder="1" applyAlignment="1">
      <alignment horizontal="center" vertical="center" wrapText="1"/>
    </xf>
    <xf numFmtId="0" fontId="10" fillId="7" borderId="2" xfId="24" applyFont="1" applyFill="1" applyBorder="1" applyAlignment="1">
      <alignment horizontal="center" vertical="center" wrapText="1"/>
    </xf>
    <xf numFmtId="0" fontId="17" fillId="7" borderId="2" xfId="24" applyFont="1" applyFill="1" applyBorder="1" applyAlignment="1">
      <alignment horizontal="center" vertical="center" wrapText="1"/>
    </xf>
    <xf numFmtId="0" fontId="17" fillId="0" borderId="0" xfId="24" applyFont="1" applyAlignment="1">
      <alignment vertical="center" wrapText="1"/>
    </xf>
    <xf numFmtId="0" fontId="18" fillId="2" borderId="2" xfId="24" applyFont="1" applyFill="1" applyBorder="1" applyAlignment="1">
      <alignment horizontal="center" vertical="center" wrapText="1"/>
    </xf>
    <xf numFmtId="0" fontId="35" fillId="2" borderId="0" xfId="22" applyFont="1" applyFill="1" applyAlignment="1">
      <alignment horizontal="right" vertical="top" wrapText="1"/>
    </xf>
    <xf numFmtId="0" fontId="18" fillId="0" borderId="0" xfId="19" applyFont="1" applyAlignment="1">
      <alignment horizontal="center" vertical="center"/>
    </xf>
    <xf numFmtId="0" fontId="18" fillId="2" borderId="6" xfId="22" applyFont="1" applyFill="1" applyBorder="1" applyAlignment="1">
      <alignment horizontal="center" vertical="center" wrapText="1"/>
    </xf>
    <xf numFmtId="0" fontId="18" fillId="2" borderId="7" xfId="22" applyFont="1" applyFill="1" applyBorder="1" applyAlignment="1">
      <alignment horizontal="center" vertical="center" wrapText="1"/>
    </xf>
    <xf numFmtId="0" fontId="18" fillId="2" borderId="8" xfId="22" applyFont="1" applyFill="1" applyBorder="1" applyAlignment="1">
      <alignment horizontal="center" vertical="center" wrapText="1"/>
    </xf>
    <xf numFmtId="0" fontId="32" fillId="0" borderId="3" xfId="22" applyFont="1" applyBorder="1" applyAlignment="1">
      <alignment horizontal="center" vertical="center"/>
    </xf>
    <xf numFmtId="0" fontId="32" fillId="0" borderId="9" xfId="22" applyFont="1" applyBorder="1" applyAlignment="1">
      <alignment horizontal="center" vertical="center"/>
    </xf>
    <xf numFmtId="0" fontId="32" fillId="0" borderId="4" xfId="22" applyFont="1" applyBorder="1" applyAlignment="1">
      <alignment horizontal="center" vertical="center"/>
    </xf>
    <xf numFmtId="0" fontId="33" fillId="2" borderId="6" xfId="22" applyFont="1" applyFill="1" applyBorder="1" applyAlignment="1">
      <alignment horizontal="center" vertical="center" textRotation="90" wrapText="1"/>
    </xf>
    <xf numFmtId="0" fontId="33" fillId="2" borderId="7" xfId="22" applyFont="1" applyFill="1" applyBorder="1" applyAlignment="1">
      <alignment horizontal="center" vertical="center" textRotation="90" wrapText="1"/>
    </xf>
    <xf numFmtId="0" fontId="33" fillId="2" borderId="8" xfId="22" applyFont="1" applyFill="1" applyBorder="1" applyAlignment="1">
      <alignment horizontal="center" vertical="center" textRotation="90" wrapText="1"/>
    </xf>
    <xf numFmtId="0" fontId="18" fillId="2" borderId="15" xfId="22" applyFont="1" applyFill="1" applyBorder="1" applyAlignment="1">
      <alignment horizontal="center" vertical="center"/>
    </xf>
    <xf numFmtId="0" fontId="18" fillId="2" borderId="16" xfId="22" applyFont="1" applyFill="1" applyBorder="1" applyAlignment="1">
      <alignment horizontal="center" vertical="center"/>
    </xf>
    <xf numFmtId="0" fontId="32" fillId="2" borderId="6" xfId="22" applyFont="1" applyFill="1" applyBorder="1" applyAlignment="1">
      <alignment horizontal="center" vertical="center" textRotation="90" wrapText="1"/>
    </xf>
    <xf numFmtId="0" fontId="32" fillId="2" borderId="8" xfId="22" applyFont="1" applyFill="1" applyBorder="1" applyAlignment="1">
      <alignment horizontal="center" vertical="center" textRotation="90" wrapText="1"/>
    </xf>
    <xf numFmtId="0" fontId="18" fillId="2" borderId="12" xfId="22" applyFont="1" applyFill="1" applyBorder="1" applyAlignment="1">
      <alignment horizontal="center" vertical="center"/>
    </xf>
    <xf numFmtId="0" fontId="18" fillId="2" borderId="3" xfId="22" applyFont="1" applyFill="1" applyBorder="1" applyAlignment="1">
      <alignment horizontal="center" vertical="center" wrapText="1"/>
    </xf>
    <xf numFmtId="0" fontId="18" fillId="2" borderId="4" xfId="22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2" borderId="3" xfId="22" applyFont="1" applyFill="1" applyBorder="1" applyAlignment="1">
      <alignment horizontal="center" vertical="center"/>
    </xf>
    <xf numFmtId="0" fontId="18" fillId="2" borderId="9" xfId="22" applyFont="1" applyFill="1" applyBorder="1" applyAlignment="1">
      <alignment horizontal="center" vertical="center"/>
    </xf>
    <xf numFmtId="0" fontId="18" fillId="2" borderId="4" xfId="22" applyFont="1" applyFill="1" applyBorder="1" applyAlignment="1">
      <alignment horizontal="center" vertical="center"/>
    </xf>
    <xf numFmtId="0" fontId="18" fillId="2" borderId="3" xfId="19" applyFont="1" applyFill="1" applyBorder="1" applyAlignment="1">
      <alignment horizontal="center" vertical="center"/>
    </xf>
    <xf numFmtId="0" fontId="18" fillId="2" borderId="9" xfId="19" applyFont="1" applyFill="1" applyBorder="1" applyAlignment="1">
      <alignment horizontal="center" vertical="center"/>
    </xf>
    <xf numFmtId="0" fontId="18" fillId="2" borderId="4" xfId="19" applyFont="1" applyFill="1" applyBorder="1" applyAlignment="1">
      <alignment horizontal="center" vertical="center"/>
    </xf>
    <xf numFmtId="0" fontId="32" fillId="2" borderId="3" xfId="22" applyFont="1" applyFill="1" applyBorder="1" applyAlignment="1">
      <alignment horizontal="center" vertical="center"/>
    </xf>
    <xf numFmtId="0" fontId="32" fillId="2" borderId="9" xfId="22" applyFont="1" applyFill="1" applyBorder="1" applyAlignment="1">
      <alignment horizontal="center" vertical="center"/>
    </xf>
    <xf numFmtId="0" fontId="32" fillId="2" borderId="4" xfId="22" applyFont="1" applyFill="1" applyBorder="1" applyAlignment="1">
      <alignment horizontal="center" vertical="center"/>
    </xf>
    <xf numFmtId="0" fontId="18" fillId="2" borderId="2" xfId="22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8" fillId="7" borderId="8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6" xfId="13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0" fillId="2" borderId="6" xfId="11" applyFont="1" applyFill="1" applyBorder="1" applyAlignment="1">
      <alignment horizontal="left" vertical="center" wrapText="1"/>
    </xf>
    <xf numFmtId="0" fontId="10" fillId="2" borderId="6" xfId="8" applyFont="1" applyFill="1" applyBorder="1" applyAlignment="1">
      <alignment horizontal="left" vertical="center" wrapText="1"/>
    </xf>
    <xf numFmtId="0" fontId="11" fillId="2" borderId="6" xfId="12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left" vertical="center"/>
    </xf>
    <xf numFmtId="0" fontId="8" fillId="2" borderId="8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shrinkToFit="1"/>
    </xf>
    <xf numFmtId="2" fontId="8" fillId="0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8" fillId="2" borderId="0" xfId="19" applyFont="1" applyFill="1" applyAlignment="1">
      <alignment horizontal="center" vertical="center" wrapText="1"/>
    </xf>
    <xf numFmtId="0" fontId="18" fillId="2" borderId="1" xfId="22" applyFont="1" applyFill="1" applyBorder="1" applyAlignment="1">
      <alignment horizontal="center" vertical="top" wrapText="1"/>
    </xf>
    <xf numFmtId="0" fontId="9" fillId="2" borderId="0" xfId="22" applyFont="1" applyFill="1" applyAlignment="1">
      <alignment horizontal="center" vertical="top" wrapText="1"/>
    </xf>
    <xf numFmtId="0" fontId="15" fillId="2" borderId="1" xfId="19" applyFont="1" applyFill="1" applyBorder="1" applyAlignment="1">
      <alignment horizontal="center" vertical="center" wrapText="1"/>
    </xf>
    <xf numFmtId="0" fontId="18" fillId="2" borderId="1" xfId="19" applyFont="1" applyFill="1" applyBorder="1" applyAlignment="1">
      <alignment horizontal="center" vertical="center" wrapText="1"/>
    </xf>
    <xf numFmtId="0" fontId="21" fillId="2" borderId="2" xfId="22" applyFont="1" applyFill="1" applyBorder="1" applyAlignment="1">
      <alignment horizontal="center" vertical="center" wrapText="1"/>
    </xf>
    <xf numFmtId="0" fontId="36" fillId="2" borderId="2" xfId="22" applyFont="1" applyFill="1" applyBorder="1" applyAlignment="1">
      <alignment horizontal="center" vertical="center" wrapText="1"/>
    </xf>
    <xf numFmtId="0" fontId="21" fillId="2" borderId="0" xfId="19" applyFont="1" applyFill="1" applyAlignment="1">
      <alignment horizontal="center" vertical="center" wrapText="1"/>
    </xf>
    <xf numFmtId="0" fontId="21" fillId="2" borderId="0" xfId="22" applyFont="1" applyFill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2" xfId="22" applyFont="1" applyBorder="1" applyAlignment="1">
      <alignment horizontal="center" vertical="center" wrapText="1"/>
    </xf>
    <xf numFmtId="0" fontId="18" fillId="0" borderId="6" xfId="22" applyFont="1" applyBorder="1" applyAlignment="1">
      <alignment horizontal="center" vertical="center" wrapText="1"/>
    </xf>
    <xf numFmtId="0" fontId="18" fillId="0" borderId="8" xfId="22" applyFont="1" applyBorder="1" applyAlignment="1">
      <alignment horizontal="center" vertical="center" wrapText="1"/>
    </xf>
    <xf numFmtId="0" fontId="38" fillId="9" borderId="2" xfId="19" applyFont="1" applyFill="1" applyBorder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8" fillId="2" borderId="1" xfId="19" applyFont="1" applyFill="1" applyBorder="1" applyAlignment="1">
      <alignment horizontal="center" vertical="center"/>
    </xf>
    <xf numFmtId="0" fontId="12" fillId="7" borderId="3" xfId="24" applyFont="1" applyFill="1" applyBorder="1" applyAlignment="1">
      <alignment horizontal="center" vertical="center" wrapText="1"/>
    </xf>
    <xf numFmtId="0" fontId="12" fillId="7" borderId="9" xfId="24" applyFont="1" applyFill="1" applyBorder="1" applyAlignment="1">
      <alignment horizontal="center" vertical="center" wrapText="1"/>
    </xf>
    <xf numFmtId="0" fontId="12" fillId="7" borderId="4" xfId="24" applyFont="1" applyFill="1" applyBorder="1" applyAlignment="1">
      <alignment horizontal="center" vertical="center" wrapText="1"/>
    </xf>
  </cellXfs>
  <cellStyles count="25">
    <cellStyle name="Normal" xfId="0" builtinId="0"/>
    <cellStyle name="Normal 2" xfId="19"/>
    <cellStyle name="Normal 2 2 2" xfId="6"/>
    <cellStyle name="Normal 2 2 2 2" xfId="21"/>
    <cellStyle name="Normal 2 2 2 3" xfId="24"/>
    <cellStyle name="Normal 2 2 3" xfId="14"/>
    <cellStyle name="Normal 2 3" xfId="17"/>
    <cellStyle name="Normal 2 7" xfId="9"/>
    <cellStyle name="Normal 20" xfId="1"/>
    <cellStyle name="Normal 3" xfId="22"/>
    <cellStyle name="Normal 3 2" xfId="10"/>
    <cellStyle name="Normal 3 2 2" xfId="18"/>
    <cellStyle name="Normal 4 2" xfId="4"/>
    <cellStyle name="Normal 7" xfId="15"/>
    <cellStyle name="Normal_Cabbage" xfId="8"/>
    <cellStyle name="Normal_Carrot" xfId="11"/>
    <cellStyle name="Normal_Coriander" xfId="16"/>
    <cellStyle name="Normal_Garlic" xfId="12"/>
    <cellStyle name="Normal_Ginger" xfId="13"/>
    <cellStyle name="Normal_Sheet1 2" xfId="2"/>
    <cellStyle name="Normal_Sheet1 2 2" xfId="5"/>
    <cellStyle name="Normal_Sheet10" xfId="7"/>
    <cellStyle name="Normal_Sheet11" xfId="3"/>
    <cellStyle name="Percent 2" xfId="20"/>
    <cellStyle name="Percent 3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view="pageBreakPreview" zoomScaleSheetLayoutView="100" workbookViewId="0">
      <selection sqref="A1:L1"/>
    </sheetView>
  </sheetViews>
  <sheetFormatPr defaultRowHeight="14.25"/>
  <cols>
    <col min="1" max="1" width="7.5703125" style="452" customWidth="1"/>
    <col min="2" max="2" width="13.140625" style="452" customWidth="1"/>
    <col min="3" max="3" width="8" style="452" customWidth="1"/>
    <col min="4" max="4" width="8.140625" style="452" customWidth="1"/>
    <col min="5" max="5" width="7.42578125" style="452" customWidth="1"/>
    <col min="6" max="6" width="8" style="452" customWidth="1"/>
    <col min="7" max="7" width="7.7109375" style="452" customWidth="1"/>
    <col min="8" max="8" width="7" style="465" customWidth="1"/>
    <col min="9" max="10" width="7.140625" style="452" customWidth="1"/>
    <col min="11" max="11" width="6.42578125" style="465" customWidth="1"/>
    <col min="12" max="12" width="7.7109375" style="466" customWidth="1"/>
    <col min="13" max="256" width="9.140625" style="452"/>
    <col min="257" max="257" width="7.5703125" style="452" customWidth="1"/>
    <col min="258" max="258" width="13.140625" style="452" customWidth="1"/>
    <col min="259" max="259" width="8" style="452" customWidth="1"/>
    <col min="260" max="260" width="8.140625" style="452" customWidth="1"/>
    <col min="261" max="261" width="7.42578125" style="452" customWidth="1"/>
    <col min="262" max="262" width="8" style="452" customWidth="1"/>
    <col min="263" max="263" width="7.7109375" style="452" customWidth="1"/>
    <col min="264" max="264" width="7" style="452" customWidth="1"/>
    <col min="265" max="266" width="7.140625" style="452" customWidth="1"/>
    <col min="267" max="267" width="6.42578125" style="452" customWidth="1"/>
    <col min="268" max="268" width="7.7109375" style="452" customWidth="1"/>
    <col min="269" max="512" width="9.140625" style="452"/>
    <col min="513" max="513" width="7.5703125" style="452" customWidth="1"/>
    <col min="514" max="514" width="13.140625" style="452" customWidth="1"/>
    <col min="515" max="515" width="8" style="452" customWidth="1"/>
    <col min="516" max="516" width="8.140625" style="452" customWidth="1"/>
    <col min="517" max="517" width="7.42578125" style="452" customWidth="1"/>
    <col min="518" max="518" width="8" style="452" customWidth="1"/>
    <col min="519" max="519" width="7.7109375" style="452" customWidth="1"/>
    <col min="520" max="520" width="7" style="452" customWidth="1"/>
    <col min="521" max="522" width="7.140625" style="452" customWidth="1"/>
    <col min="523" max="523" width="6.42578125" style="452" customWidth="1"/>
    <col min="524" max="524" width="7.7109375" style="452" customWidth="1"/>
    <col min="525" max="768" width="9.140625" style="452"/>
    <col min="769" max="769" width="7.5703125" style="452" customWidth="1"/>
    <col min="770" max="770" width="13.140625" style="452" customWidth="1"/>
    <col min="771" max="771" width="8" style="452" customWidth="1"/>
    <col min="772" max="772" width="8.140625" style="452" customWidth="1"/>
    <col min="773" max="773" width="7.42578125" style="452" customWidth="1"/>
    <col min="774" max="774" width="8" style="452" customWidth="1"/>
    <col min="775" max="775" width="7.7109375" style="452" customWidth="1"/>
    <col min="776" max="776" width="7" style="452" customWidth="1"/>
    <col min="777" max="778" width="7.140625" style="452" customWidth="1"/>
    <col min="779" max="779" width="6.42578125" style="452" customWidth="1"/>
    <col min="780" max="780" width="7.7109375" style="452" customWidth="1"/>
    <col min="781" max="1024" width="9.140625" style="452"/>
    <col min="1025" max="1025" width="7.5703125" style="452" customWidth="1"/>
    <col min="1026" max="1026" width="13.140625" style="452" customWidth="1"/>
    <col min="1027" max="1027" width="8" style="452" customWidth="1"/>
    <col min="1028" max="1028" width="8.140625" style="452" customWidth="1"/>
    <col min="1029" max="1029" width="7.42578125" style="452" customWidth="1"/>
    <col min="1030" max="1030" width="8" style="452" customWidth="1"/>
    <col min="1031" max="1031" width="7.7109375" style="452" customWidth="1"/>
    <col min="1032" max="1032" width="7" style="452" customWidth="1"/>
    <col min="1033" max="1034" width="7.140625" style="452" customWidth="1"/>
    <col min="1035" max="1035" width="6.42578125" style="452" customWidth="1"/>
    <col min="1036" max="1036" width="7.7109375" style="452" customWidth="1"/>
    <col min="1037" max="1280" width="9.140625" style="452"/>
    <col min="1281" max="1281" width="7.5703125" style="452" customWidth="1"/>
    <col min="1282" max="1282" width="13.140625" style="452" customWidth="1"/>
    <col min="1283" max="1283" width="8" style="452" customWidth="1"/>
    <col min="1284" max="1284" width="8.140625" style="452" customWidth="1"/>
    <col min="1285" max="1285" width="7.42578125" style="452" customWidth="1"/>
    <col min="1286" max="1286" width="8" style="452" customWidth="1"/>
    <col min="1287" max="1287" width="7.7109375" style="452" customWidth="1"/>
    <col min="1288" max="1288" width="7" style="452" customWidth="1"/>
    <col min="1289" max="1290" width="7.140625" style="452" customWidth="1"/>
    <col min="1291" max="1291" width="6.42578125" style="452" customWidth="1"/>
    <col min="1292" max="1292" width="7.7109375" style="452" customWidth="1"/>
    <col min="1293" max="1536" width="9.140625" style="452"/>
    <col min="1537" max="1537" width="7.5703125" style="452" customWidth="1"/>
    <col min="1538" max="1538" width="13.140625" style="452" customWidth="1"/>
    <col min="1539" max="1539" width="8" style="452" customWidth="1"/>
    <col min="1540" max="1540" width="8.140625" style="452" customWidth="1"/>
    <col min="1541" max="1541" width="7.42578125" style="452" customWidth="1"/>
    <col min="1542" max="1542" width="8" style="452" customWidth="1"/>
    <col min="1543" max="1543" width="7.7109375" style="452" customWidth="1"/>
    <col min="1544" max="1544" width="7" style="452" customWidth="1"/>
    <col min="1545" max="1546" width="7.140625" style="452" customWidth="1"/>
    <col min="1547" max="1547" width="6.42578125" style="452" customWidth="1"/>
    <col min="1548" max="1548" width="7.7109375" style="452" customWidth="1"/>
    <col min="1549" max="1792" width="9.140625" style="452"/>
    <col min="1793" max="1793" width="7.5703125" style="452" customWidth="1"/>
    <col min="1794" max="1794" width="13.140625" style="452" customWidth="1"/>
    <col min="1795" max="1795" width="8" style="452" customWidth="1"/>
    <col min="1796" max="1796" width="8.140625" style="452" customWidth="1"/>
    <col min="1797" max="1797" width="7.42578125" style="452" customWidth="1"/>
    <col min="1798" max="1798" width="8" style="452" customWidth="1"/>
    <col min="1799" max="1799" width="7.7109375" style="452" customWidth="1"/>
    <col min="1800" max="1800" width="7" style="452" customWidth="1"/>
    <col min="1801" max="1802" width="7.140625" style="452" customWidth="1"/>
    <col min="1803" max="1803" width="6.42578125" style="452" customWidth="1"/>
    <col min="1804" max="1804" width="7.7109375" style="452" customWidth="1"/>
    <col min="1805" max="2048" width="9.140625" style="452"/>
    <col min="2049" max="2049" width="7.5703125" style="452" customWidth="1"/>
    <col min="2050" max="2050" width="13.140625" style="452" customWidth="1"/>
    <col min="2051" max="2051" width="8" style="452" customWidth="1"/>
    <col min="2052" max="2052" width="8.140625" style="452" customWidth="1"/>
    <col min="2053" max="2053" width="7.42578125" style="452" customWidth="1"/>
    <col min="2054" max="2054" width="8" style="452" customWidth="1"/>
    <col min="2055" max="2055" width="7.7109375" style="452" customWidth="1"/>
    <col min="2056" max="2056" width="7" style="452" customWidth="1"/>
    <col min="2057" max="2058" width="7.140625" style="452" customWidth="1"/>
    <col min="2059" max="2059" width="6.42578125" style="452" customWidth="1"/>
    <col min="2060" max="2060" width="7.7109375" style="452" customWidth="1"/>
    <col min="2061" max="2304" width="9.140625" style="452"/>
    <col min="2305" max="2305" width="7.5703125" style="452" customWidth="1"/>
    <col min="2306" max="2306" width="13.140625" style="452" customWidth="1"/>
    <col min="2307" max="2307" width="8" style="452" customWidth="1"/>
    <col min="2308" max="2308" width="8.140625" style="452" customWidth="1"/>
    <col min="2309" max="2309" width="7.42578125" style="452" customWidth="1"/>
    <col min="2310" max="2310" width="8" style="452" customWidth="1"/>
    <col min="2311" max="2311" width="7.7109375" style="452" customWidth="1"/>
    <col min="2312" max="2312" width="7" style="452" customWidth="1"/>
    <col min="2313" max="2314" width="7.140625" style="452" customWidth="1"/>
    <col min="2315" max="2315" width="6.42578125" style="452" customWidth="1"/>
    <col min="2316" max="2316" width="7.7109375" style="452" customWidth="1"/>
    <col min="2317" max="2560" width="9.140625" style="452"/>
    <col min="2561" max="2561" width="7.5703125" style="452" customWidth="1"/>
    <col min="2562" max="2562" width="13.140625" style="452" customWidth="1"/>
    <col min="2563" max="2563" width="8" style="452" customWidth="1"/>
    <col min="2564" max="2564" width="8.140625" style="452" customWidth="1"/>
    <col min="2565" max="2565" width="7.42578125" style="452" customWidth="1"/>
    <col min="2566" max="2566" width="8" style="452" customWidth="1"/>
    <col min="2567" max="2567" width="7.7109375" style="452" customWidth="1"/>
    <col min="2568" max="2568" width="7" style="452" customWidth="1"/>
    <col min="2569" max="2570" width="7.140625" style="452" customWidth="1"/>
    <col min="2571" max="2571" width="6.42578125" style="452" customWidth="1"/>
    <col min="2572" max="2572" width="7.7109375" style="452" customWidth="1"/>
    <col min="2573" max="2816" width="9.140625" style="452"/>
    <col min="2817" max="2817" width="7.5703125" style="452" customWidth="1"/>
    <col min="2818" max="2818" width="13.140625" style="452" customWidth="1"/>
    <col min="2819" max="2819" width="8" style="452" customWidth="1"/>
    <col min="2820" max="2820" width="8.140625" style="452" customWidth="1"/>
    <col min="2821" max="2821" width="7.42578125" style="452" customWidth="1"/>
    <col min="2822" max="2822" width="8" style="452" customWidth="1"/>
    <col min="2823" max="2823" width="7.7109375" style="452" customWidth="1"/>
    <col min="2824" max="2824" width="7" style="452" customWidth="1"/>
    <col min="2825" max="2826" width="7.140625" style="452" customWidth="1"/>
    <col min="2827" max="2827" width="6.42578125" style="452" customWidth="1"/>
    <col min="2828" max="2828" width="7.7109375" style="452" customWidth="1"/>
    <col min="2829" max="3072" width="9.140625" style="452"/>
    <col min="3073" max="3073" width="7.5703125" style="452" customWidth="1"/>
    <col min="3074" max="3074" width="13.140625" style="452" customWidth="1"/>
    <col min="3075" max="3075" width="8" style="452" customWidth="1"/>
    <col min="3076" max="3076" width="8.140625" style="452" customWidth="1"/>
    <col min="3077" max="3077" width="7.42578125" style="452" customWidth="1"/>
    <col min="3078" max="3078" width="8" style="452" customWidth="1"/>
    <col min="3079" max="3079" width="7.7109375" style="452" customWidth="1"/>
    <col min="3080" max="3080" width="7" style="452" customWidth="1"/>
    <col min="3081" max="3082" width="7.140625" style="452" customWidth="1"/>
    <col min="3083" max="3083" width="6.42578125" style="452" customWidth="1"/>
    <col min="3084" max="3084" width="7.7109375" style="452" customWidth="1"/>
    <col min="3085" max="3328" width="9.140625" style="452"/>
    <col min="3329" max="3329" width="7.5703125" style="452" customWidth="1"/>
    <col min="3330" max="3330" width="13.140625" style="452" customWidth="1"/>
    <col min="3331" max="3331" width="8" style="452" customWidth="1"/>
    <col min="3332" max="3332" width="8.140625" style="452" customWidth="1"/>
    <col min="3333" max="3333" width="7.42578125" style="452" customWidth="1"/>
    <col min="3334" max="3334" width="8" style="452" customWidth="1"/>
    <col min="3335" max="3335" width="7.7109375" style="452" customWidth="1"/>
    <col min="3336" max="3336" width="7" style="452" customWidth="1"/>
    <col min="3337" max="3338" width="7.140625" style="452" customWidth="1"/>
    <col min="3339" max="3339" width="6.42578125" style="452" customWidth="1"/>
    <col min="3340" max="3340" width="7.7109375" style="452" customWidth="1"/>
    <col min="3341" max="3584" width="9.140625" style="452"/>
    <col min="3585" max="3585" width="7.5703125" style="452" customWidth="1"/>
    <col min="3586" max="3586" width="13.140625" style="452" customWidth="1"/>
    <col min="3587" max="3587" width="8" style="452" customWidth="1"/>
    <col min="3588" max="3588" width="8.140625" style="452" customWidth="1"/>
    <col min="3589" max="3589" width="7.42578125" style="452" customWidth="1"/>
    <col min="3590" max="3590" width="8" style="452" customWidth="1"/>
    <col min="3591" max="3591" width="7.7109375" style="452" customWidth="1"/>
    <col min="3592" max="3592" width="7" style="452" customWidth="1"/>
    <col min="3593" max="3594" width="7.140625" style="452" customWidth="1"/>
    <col min="3595" max="3595" width="6.42578125" style="452" customWidth="1"/>
    <col min="3596" max="3596" width="7.7109375" style="452" customWidth="1"/>
    <col min="3597" max="3840" width="9.140625" style="452"/>
    <col min="3841" max="3841" width="7.5703125" style="452" customWidth="1"/>
    <col min="3842" max="3842" width="13.140625" style="452" customWidth="1"/>
    <col min="3843" max="3843" width="8" style="452" customWidth="1"/>
    <col min="3844" max="3844" width="8.140625" style="452" customWidth="1"/>
    <col min="3845" max="3845" width="7.42578125" style="452" customWidth="1"/>
    <col min="3846" max="3846" width="8" style="452" customWidth="1"/>
    <col min="3847" max="3847" width="7.7109375" style="452" customWidth="1"/>
    <col min="3848" max="3848" width="7" style="452" customWidth="1"/>
    <col min="3849" max="3850" width="7.140625" style="452" customWidth="1"/>
    <col min="3851" max="3851" width="6.42578125" style="452" customWidth="1"/>
    <col min="3852" max="3852" width="7.7109375" style="452" customWidth="1"/>
    <col min="3853" max="4096" width="9.140625" style="452"/>
    <col min="4097" max="4097" width="7.5703125" style="452" customWidth="1"/>
    <col min="4098" max="4098" width="13.140625" style="452" customWidth="1"/>
    <col min="4099" max="4099" width="8" style="452" customWidth="1"/>
    <col min="4100" max="4100" width="8.140625" style="452" customWidth="1"/>
    <col min="4101" max="4101" width="7.42578125" style="452" customWidth="1"/>
    <col min="4102" max="4102" width="8" style="452" customWidth="1"/>
    <col min="4103" max="4103" width="7.7109375" style="452" customWidth="1"/>
    <col min="4104" max="4104" width="7" style="452" customWidth="1"/>
    <col min="4105" max="4106" width="7.140625" style="452" customWidth="1"/>
    <col min="4107" max="4107" width="6.42578125" style="452" customWidth="1"/>
    <col min="4108" max="4108" width="7.7109375" style="452" customWidth="1"/>
    <col min="4109" max="4352" width="9.140625" style="452"/>
    <col min="4353" max="4353" width="7.5703125" style="452" customWidth="1"/>
    <col min="4354" max="4354" width="13.140625" style="452" customWidth="1"/>
    <col min="4355" max="4355" width="8" style="452" customWidth="1"/>
    <col min="4356" max="4356" width="8.140625" style="452" customWidth="1"/>
    <col min="4357" max="4357" width="7.42578125" style="452" customWidth="1"/>
    <col min="4358" max="4358" width="8" style="452" customWidth="1"/>
    <col min="4359" max="4359" width="7.7109375" style="452" customWidth="1"/>
    <col min="4360" max="4360" width="7" style="452" customWidth="1"/>
    <col min="4361" max="4362" width="7.140625" style="452" customWidth="1"/>
    <col min="4363" max="4363" width="6.42578125" style="452" customWidth="1"/>
    <col min="4364" max="4364" width="7.7109375" style="452" customWidth="1"/>
    <col min="4365" max="4608" width="9.140625" style="452"/>
    <col min="4609" max="4609" width="7.5703125" style="452" customWidth="1"/>
    <col min="4610" max="4610" width="13.140625" style="452" customWidth="1"/>
    <col min="4611" max="4611" width="8" style="452" customWidth="1"/>
    <col min="4612" max="4612" width="8.140625" style="452" customWidth="1"/>
    <col min="4613" max="4613" width="7.42578125" style="452" customWidth="1"/>
    <col min="4614" max="4614" width="8" style="452" customWidth="1"/>
    <col min="4615" max="4615" width="7.7109375" style="452" customWidth="1"/>
    <col min="4616" max="4616" width="7" style="452" customWidth="1"/>
    <col min="4617" max="4618" width="7.140625" style="452" customWidth="1"/>
    <col min="4619" max="4619" width="6.42578125" style="452" customWidth="1"/>
    <col min="4620" max="4620" width="7.7109375" style="452" customWidth="1"/>
    <col min="4621" max="4864" width="9.140625" style="452"/>
    <col min="4865" max="4865" width="7.5703125" style="452" customWidth="1"/>
    <col min="4866" max="4866" width="13.140625" style="452" customWidth="1"/>
    <col min="4867" max="4867" width="8" style="452" customWidth="1"/>
    <col min="4868" max="4868" width="8.140625" style="452" customWidth="1"/>
    <col min="4869" max="4869" width="7.42578125" style="452" customWidth="1"/>
    <col min="4870" max="4870" width="8" style="452" customWidth="1"/>
    <col min="4871" max="4871" width="7.7109375" style="452" customWidth="1"/>
    <col min="4872" max="4872" width="7" style="452" customWidth="1"/>
    <col min="4873" max="4874" width="7.140625" style="452" customWidth="1"/>
    <col min="4875" max="4875" width="6.42578125" style="452" customWidth="1"/>
    <col min="4876" max="4876" width="7.7109375" style="452" customWidth="1"/>
    <col min="4877" max="5120" width="9.140625" style="452"/>
    <col min="5121" max="5121" width="7.5703125" style="452" customWidth="1"/>
    <col min="5122" max="5122" width="13.140625" style="452" customWidth="1"/>
    <col min="5123" max="5123" width="8" style="452" customWidth="1"/>
    <col min="5124" max="5124" width="8.140625" style="452" customWidth="1"/>
    <col min="5125" max="5125" width="7.42578125" style="452" customWidth="1"/>
    <col min="5126" max="5126" width="8" style="452" customWidth="1"/>
    <col min="5127" max="5127" width="7.7109375" style="452" customWidth="1"/>
    <col min="5128" max="5128" width="7" style="452" customWidth="1"/>
    <col min="5129" max="5130" width="7.140625" style="452" customWidth="1"/>
    <col min="5131" max="5131" width="6.42578125" style="452" customWidth="1"/>
    <col min="5132" max="5132" width="7.7109375" style="452" customWidth="1"/>
    <col min="5133" max="5376" width="9.140625" style="452"/>
    <col min="5377" max="5377" width="7.5703125" style="452" customWidth="1"/>
    <col min="5378" max="5378" width="13.140625" style="452" customWidth="1"/>
    <col min="5379" max="5379" width="8" style="452" customWidth="1"/>
    <col min="5380" max="5380" width="8.140625" style="452" customWidth="1"/>
    <col min="5381" max="5381" width="7.42578125" style="452" customWidth="1"/>
    <col min="5382" max="5382" width="8" style="452" customWidth="1"/>
    <col min="5383" max="5383" width="7.7109375" style="452" customWidth="1"/>
    <col min="5384" max="5384" width="7" style="452" customWidth="1"/>
    <col min="5385" max="5386" width="7.140625" style="452" customWidth="1"/>
    <col min="5387" max="5387" width="6.42578125" style="452" customWidth="1"/>
    <col min="5388" max="5388" width="7.7109375" style="452" customWidth="1"/>
    <col min="5389" max="5632" width="9.140625" style="452"/>
    <col min="5633" max="5633" width="7.5703125" style="452" customWidth="1"/>
    <col min="5634" max="5634" width="13.140625" style="452" customWidth="1"/>
    <col min="5635" max="5635" width="8" style="452" customWidth="1"/>
    <col min="5636" max="5636" width="8.140625" style="452" customWidth="1"/>
    <col min="5637" max="5637" width="7.42578125" style="452" customWidth="1"/>
    <col min="5638" max="5638" width="8" style="452" customWidth="1"/>
    <col min="5639" max="5639" width="7.7109375" style="452" customWidth="1"/>
    <col min="5640" max="5640" width="7" style="452" customWidth="1"/>
    <col min="5641" max="5642" width="7.140625" style="452" customWidth="1"/>
    <col min="5643" max="5643" width="6.42578125" style="452" customWidth="1"/>
    <col min="5644" max="5644" width="7.7109375" style="452" customWidth="1"/>
    <col min="5645" max="5888" width="9.140625" style="452"/>
    <col min="5889" max="5889" width="7.5703125" style="452" customWidth="1"/>
    <col min="5890" max="5890" width="13.140625" style="452" customWidth="1"/>
    <col min="5891" max="5891" width="8" style="452" customWidth="1"/>
    <col min="5892" max="5892" width="8.140625" style="452" customWidth="1"/>
    <col min="5893" max="5893" width="7.42578125" style="452" customWidth="1"/>
    <col min="5894" max="5894" width="8" style="452" customWidth="1"/>
    <col min="5895" max="5895" width="7.7109375" style="452" customWidth="1"/>
    <col min="5896" max="5896" width="7" style="452" customWidth="1"/>
    <col min="5897" max="5898" width="7.140625" style="452" customWidth="1"/>
    <col min="5899" max="5899" width="6.42578125" style="452" customWidth="1"/>
    <col min="5900" max="5900" width="7.7109375" style="452" customWidth="1"/>
    <col min="5901" max="6144" width="9.140625" style="452"/>
    <col min="6145" max="6145" width="7.5703125" style="452" customWidth="1"/>
    <col min="6146" max="6146" width="13.140625" style="452" customWidth="1"/>
    <col min="6147" max="6147" width="8" style="452" customWidth="1"/>
    <col min="6148" max="6148" width="8.140625" style="452" customWidth="1"/>
    <col min="6149" max="6149" width="7.42578125" style="452" customWidth="1"/>
    <col min="6150" max="6150" width="8" style="452" customWidth="1"/>
    <col min="6151" max="6151" width="7.7109375" style="452" customWidth="1"/>
    <col min="6152" max="6152" width="7" style="452" customWidth="1"/>
    <col min="6153" max="6154" width="7.140625" style="452" customWidth="1"/>
    <col min="6155" max="6155" width="6.42578125" style="452" customWidth="1"/>
    <col min="6156" max="6156" width="7.7109375" style="452" customWidth="1"/>
    <col min="6157" max="6400" width="9.140625" style="452"/>
    <col min="6401" max="6401" width="7.5703125" style="452" customWidth="1"/>
    <col min="6402" max="6402" width="13.140625" style="452" customWidth="1"/>
    <col min="6403" max="6403" width="8" style="452" customWidth="1"/>
    <col min="6404" max="6404" width="8.140625" style="452" customWidth="1"/>
    <col min="6405" max="6405" width="7.42578125" style="452" customWidth="1"/>
    <col min="6406" max="6406" width="8" style="452" customWidth="1"/>
    <col min="6407" max="6407" width="7.7109375" style="452" customWidth="1"/>
    <col min="6408" max="6408" width="7" style="452" customWidth="1"/>
    <col min="6409" max="6410" width="7.140625" style="452" customWidth="1"/>
    <col min="6411" max="6411" width="6.42578125" style="452" customWidth="1"/>
    <col min="6412" max="6412" width="7.7109375" style="452" customWidth="1"/>
    <col min="6413" max="6656" width="9.140625" style="452"/>
    <col min="6657" max="6657" width="7.5703125" style="452" customWidth="1"/>
    <col min="6658" max="6658" width="13.140625" style="452" customWidth="1"/>
    <col min="6659" max="6659" width="8" style="452" customWidth="1"/>
    <col min="6660" max="6660" width="8.140625" style="452" customWidth="1"/>
    <col min="6661" max="6661" width="7.42578125" style="452" customWidth="1"/>
    <col min="6662" max="6662" width="8" style="452" customWidth="1"/>
    <col min="6663" max="6663" width="7.7109375" style="452" customWidth="1"/>
    <col min="6664" max="6664" width="7" style="452" customWidth="1"/>
    <col min="6665" max="6666" width="7.140625" style="452" customWidth="1"/>
    <col min="6667" max="6667" width="6.42578125" style="452" customWidth="1"/>
    <col min="6668" max="6668" width="7.7109375" style="452" customWidth="1"/>
    <col min="6669" max="6912" width="9.140625" style="452"/>
    <col min="6913" max="6913" width="7.5703125" style="452" customWidth="1"/>
    <col min="6914" max="6914" width="13.140625" style="452" customWidth="1"/>
    <col min="6915" max="6915" width="8" style="452" customWidth="1"/>
    <col min="6916" max="6916" width="8.140625" style="452" customWidth="1"/>
    <col min="6917" max="6917" width="7.42578125" style="452" customWidth="1"/>
    <col min="6918" max="6918" width="8" style="452" customWidth="1"/>
    <col min="6919" max="6919" width="7.7109375" style="452" customWidth="1"/>
    <col min="6920" max="6920" width="7" style="452" customWidth="1"/>
    <col min="6921" max="6922" width="7.140625" style="452" customWidth="1"/>
    <col min="6923" max="6923" width="6.42578125" style="452" customWidth="1"/>
    <col min="6924" max="6924" width="7.7109375" style="452" customWidth="1"/>
    <col min="6925" max="7168" width="9.140625" style="452"/>
    <col min="7169" max="7169" width="7.5703125" style="452" customWidth="1"/>
    <col min="7170" max="7170" width="13.140625" style="452" customWidth="1"/>
    <col min="7171" max="7171" width="8" style="452" customWidth="1"/>
    <col min="7172" max="7172" width="8.140625" style="452" customWidth="1"/>
    <col min="7173" max="7173" width="7.42578125" style="452" customWidth="1"/>
    <col min="7174" max="7174" width="8" style="452" customWidth="1"/>
    <col min="7175" max="7175" width="7.7109375" style="452" customWidth="1"/>
    <col min="7176" max="7176" width="7" style="452" customWidth="1"/>
    <col min="7177" max="7178" width="7.140625" style="452" customWidth="1"/>
    <col min="7179" max="7179" width="6.42578125" style="452" customWidth="1"/>
    <col min="7180" max="7180" width="7.7109375" style="452" customWidth="1"/>
    <col min="7181" max="7424" width="9.140625" style="452"/>
    <col min="7425" max="7425" width="7.5703125" style="452" customWidth="1"/>
    <col min="7426" max="7426" width="13.140625" style="452" customWidth="1"/>
    <col min="7427" max="7427" width="8" style="452" customWidth="1"/>
    <col min="7428" max="7428" width="8.140625" style="452" customWidth="1"/>
    <col min="7429" max="7429" width="7.42578125" style="452" customWidth="1"/>
    <col min="7430" max="7430" width="8" style="452" customWidth="1"/>
    <col min="7431" max="7431" width="7.7109375" style="452" customWidth="1"/>
    <col min="7432" max="7432" width="7" style="452" customWidth="1"/>
    <col min="7433" max="7434" width="7.140625" style="452" customWidth="1"/>
    <col min="7435" max="7435" width="6.42578125" style="452" customWidth="1"/>
    <col min="7436" max="7436" width="7.7109375" style="452" customWidth="1"/>
    <col min="7437" max="7680" width="9.140625" style="452"/>
    <col min="7681" max="7681" width="7.5703125" style="452" customWidth="1"/>
    <col min="7682" max="7682" width="13.140625" style="452" customWidth="1"/>
    <col min="7683" max="7683" width="8" style="452" customWidth="1"/>
    <col min="7684" max="7684" width="8.140625" style="452" customWidth="1"/>
    <col min="7685" max="7685" width="7.42578125" style="452" customWidth="1"/>
    <col min="7686" max="7686" width="8" style="452" customWidth="1"/>
    <col min="7687" max="7687" width="7.7109375" style="452" customWidth="1"/>
    <col min="7688" max="7688" width="7" style="452" customWidth="1"/>
    <col min="7689" max="7690" width="7.140625" style="452" customWidth="1"/>
    <col min="7691" max="7691" width="6.42578125" style="452" customWidth="1"/>
    <col min="7692" max="7692" width="7.7109375" style="452" customWidth="1"/>
    <col min="7693" max="7936" width="9.140625" style="452"/>
    <col min="7937" max="7937" width="7.5703125" style="452" customWidth="1"/>
    <col min="7938" max="7938" width="13.140625" style="452" customWidth="1"/>
    <col min="7939" max="7939" width="8" style="452" customWidth="1"/>
    <col min="7940" max="7940" width="8.140625" style="452" customWidth="1"/>
    <col min="7941" max="7941" width="7.42578125" style="452" customWidth="1"/>
    <col min="7942" max="7942" width="8" style="452" customWidth="1"/>
    <col min="7943" max="7943" width="7.7109375" style="452" customWidth="1"/>
    <col min="7944" max="7944" width="7" style="452" customWidth="1"/>
    <col min="7945" max="7946" width="7.140625" style="452" customWidth="1"/>
    <col min="7947" max="7947" width="6.42578125" style="452" customWidth="1"/>
    <col min="7948" max="7948" width="7.7109375" style="452" customWidth="1"/>
    <col min="7949" max="8192" width="9.140625" style="452"/>
    <col min="8193" max="8193" width="7.5703125" style="452" customWidth="1"/>
    <col min="8194" max="8194" width="13.140625" style="452" customWidth="1"/>
    <col min="8195" max="8195" width="8" style="452" customWidth="1"/>
    <col min="8196" max="8196" width="8.140625" style="452" customWidth="1"/>
    <col min="8197" max="8197" width="7.42578125" style="452" customWidth="1"/>
    <col min="8198" max="8198" width="8" style="452" customWidth="1"/>
    <col min="8199" max="8199" width="7.7109375" style="452" customWidth="1"/>
    <col min="8200" max="8200" width="7" style="452" customWidth="1"/>
    <col min="8201" max="8202" width="7.140625" style="452" customWidth="1"/>
    <col min="8203" max="8203" width="6.42578125" style="452" customWidth="1"/>
    <col min="8204" max="8204" width="7.7109375" style="452" customWidth="1"/>
    <col min="8205" max="8448" width="9.140625" style="452"/>
    <col min="8449" max="8449" width="7.5703125" style="452" customWidth="1"/>
    <col min="8450" max="8450" width="13.140625" style="452" customWidth="1"/>
    <col min="8451" max="8451" width="8" style="452" customWidth="1"/>
    <col min="8452" max="8452" width="8.140625" style="452" customWidth="1"/>
    <col min="8453" max="8453" width="7.42578125" style="452" customWidth="1"/>
    <col min="8454" max="8454" width="8" style="452" customWidth="1"/>
    <col min="8455" max="8455" width="7.7109375" style="452" customWidth="1"/>
    <col min="8456" max="8456" width="7" style="452" customWidth="1"/>
    <col min="8457" max="8458" width="7.140625" style="452" customWidth="1"/>
    <col min="8459" max="8459" width="6.42578125" style="452" customWidth="1"/>
    <col min="8460" max="8460" width="7.7109375" style="452" customWidth="1"/>
    <col min="8461" max="8704" width="9.140625" style="452"/>
    <col min="8705" max="8705" width="7.5703125" style="452" customWidth="1"/>
    <col min="8706" max="8706" width="13.140625" style="452" customWidth="1"/>
    <col min="8707" max="8707" width="8" style="452" customWidth="1"/>
    <col min="8708" max="8708" width="8.140625" style="452" customWidth="1"/>
    <col min="8709" max="8709" width="7.42578125" style="452" customWidth="1"/>
    <col min="8710" max="8710" width="8" style="452" customWidth="1"/>
    <col min="8711" max="8711" width="7.7109375" style="452" customWidth="1"/>
    <col min="8712" max="8712" width="7" style="452" customWidth="1"/>
    <col min="8713" max="8714" width="7.140625" style="452" customWidth="1"/>
    <col min="8715" max="8715" width="6.42578125" style="452" customWidth="1"/>
    <col min="8716" max="8716" width="7.7109375" style="452" customWidth="1"/>
    <col min="8717" max="8960" width="9.140625" style="452"/>
    <col min="8961" max="8961" width="7.5703125" style="452" customWidth="1"/>
    <col min="8962" max="8962" width="13.140625" style="452" customWidth="1"/>
    <col min="8963" max="8963" width="8" style="452" customWidth="1"/>
    <col min="8964" max="8964" width="8.140625" style="452" customWidth="1"/>
    <col min="8965" max="8965" width="7.42578125" style="452" customWidth="1"/>
    <col min="8966" max="8966" width="8" style="452" customWidth="1"/>
    <col min="8967" max="8967" width="7.7109375" style="452" customWidth="1"/>
    <col min="8968" max="8968" width="7" style="452" customWidth="1"/>
    <col min="8969" max="8970" width="7.140625" style="452" customWidth="1"/>
    <col min="8971" max="8971" width="6.42578125" style="452" customWidth="1"/>
    <col min="8972" max="8972" width="7.7109375" style="452" customWidth="1"/>
    <col min="8973" max="9216" width="9.140625" style="452"/>
    <col min="9217" max="9217" width="7.5703125" style="452" customWidth="1"/>
    <col min="9218" max="9218" width="13.140625" style="452" customWidth="1"/>
    <col min="9219" max="9219" width="8" style="452" customWidth="1"/>
    <col min="9220" max="9220" width="8.140625" style="452" customWidth="1"/>
    <col min="9221" max="9221" width="7.42578125" style="452" customWidth="1"/>
    <col min="9222" max="9222" width="8" style="452" customWidth="1"/>
    <col min="9223" max="9223" width="7.7109375" style="452" customWidth="1"/>
    <col min="9224" max="9224" width="7" style="452" customWidth="1"/>
    <col min="9225" max="9226" width="7.140625" style="452" customWidth="1"/>
    <col min="9227" max="9227" width="6.42578125" style="452" customWidth="1"/>
    <col min="9228" max="9228" width="7.7109375" style="452" customWidth="1"/>
    <col min="9229" max="9472" width="9.140625" style="452"/>
    <col min="9473" max="9473" width="7.5703125" style="452" customWidth="1"/>
    <col min="9474" max="9474" width="13.140625" style="452" customWidth="1"/>
    <col min="9475" max="9475" width="8" style="452" customWidth="1"/>
    <col min="9476" max="9476" width="8.140625" style="452" customWidth="1"/>
    <col min="9477" max="9477" width="7.42578125" style="452" customWidth="1"/>
    <col min="9478" max="9478" width="8" style="452" customWidth="1"/>
    <col min="9479" max="9479" width="7.7109375" style="452" customWidth="1"/>
    <col min="9480" max="9480" width="7" style="452" customWidth="1"/>
    <col min="9481" max="9482" width="7.140625" style="452" customWidth="1"/>
    <col min="9483" max="9483" width="6.42578125" style="452" customWidth="1"/>
    <col min="9484" max="9484" width="7.7109375" style="452" customWidth="1"/>
    <col min="9485" max="9728" width="9.140625" style="452"/>
    <col min="9729" max="9729" width="7.5703125" style="452" customWidth="1"/>
    <col min="9730" max="9730" width="13.140625" style="452" customWidth="1"/>
    <col min="9731" max="9731" width="8" style="452" customWidth="1"/>
    <col min="9732" max="9732" width="8.140625" style="452" customWidth="1"/>
    <col min="9733" max="9733" width="7.42578125" style="452" customWidth="1"/>
    <col min="9734" max="9734" width="8" style="452" customWidth="1"/>
    <col min="9735" max="9735" width="7.7109375" style="452" customWidth="1"/>
    <col min="9736" max="9736" width="7" style="452" customWidth="1"/>
    <col min="9737" max="9738" width="7.140625" style="452" customWidth="1"/>
    <col min="9739" max="9739" width="6.42578125" style="452" customWidth="1"/>
    <col min="9740" max="9740" width="7.7109375" style="452" customWidth="1"/>
    <col min="9741" max="9984" width="9.140625" style="452"/>
    <col min="9985" max="9985" width="7.5703125" style="452" customWidth="1"/>
    <col min="9986" max="9986" width="13.140625" style="452" customWidth="1"/>
    <col min="9987" max="9987" width="8" style="452" customWidth="1"/>
    <col min="9988" max="9988" width="8.140625" style="452" customWidth="1"/>
    <col min="9989" max="9989" width="7.42578125" style="452" customWidth="1"/>
    <col min="9990" max="9990" width="8" style="452" customWidth="1"/>
    <col min="9991" max="9991" width="7.7109375" style="452" customWidth="1"/>
    <col min="9992" max="9992" width="7" style="452" customWidth="1"/>
    <col min="9993" max="9994" width="7.140625" style="452" customWidth="1"/>
    <col min="9995" max="9995" width="6.42578125" style="452" customWidth="1"/>
    <col min="9996" max="9996" width="7.7109375" style="452" customWidth="1"/>
    <col min="9997" max="10240" width="9.140625" style="452"/>
    <col min="10241" max="10241" width="7.5703125" style="452" customWidth="1"/>
    <col min="10242" max="10242" width="13.140625" style="452" customWidth="1"/>
    <col min="10243" max="10243" width="8" style="452" customWidth="1"/>
    <col min="10244" max="10244" width="8.140625" style="452" customWidth="1"/>
    <col min="10245" max="10245" width="7.42578125" style="452" customWidth="1"/>
    <col min="10246" max="10246" width="8" style="452" customWidth="1"/>
    <col min="10247" max="10247" width="7.7109375" style="452" customWidth="1"/>
    <col min="10248" max="10248" width="7" style="452" customWidth="1"/>
    <col min="10249" max="10250" width="7.140625" style="452" customWidth="1"/>
    <col min="10251" max="10251" width="6.42578125" style="452" customWidth="1"/>
    <col min="10252" max="10252" width="7.7109375" style="452" customWidth="1"/>
    <col min="10253" max="10496" width="9.140625" style="452"/>
    <col min="10497" max="10497" width="7.5703125" style="452" customWidth="1"/>
    <col min="10498" max="10498" width="13.140625" style="452" customWidth="1"/>
    <col min="10499" max="10499" width="8" style="452" customWidth="1"/>
    <col min="10500" max="10500" width="8.140625" style="452" customWidth="1"/>
    <col min="10501" max="10501" width="7.42578125" style="452" customWidth="1"/>
    <col min="10502" max="10502" width="8" style="452" customWidth="1"/>
    <col min="10503" max="10503" width="7.7109375" style="452" customWidth="1"/>
    <col min="10504" max="10504" width="7" style="452" customWidth="1"/>
    <col min="10505" max="10506" width="7.140625" style="452" customWidth="1"/>
    <col min="10507" max="10507" width="6.42578125" style="452" customWidth="1"/>
    <col min="10508" max="10508" width="7.7109375" style="452" customWidth="1"/>
    <col min="10509" max="10752" width="9.140625" style="452"/>
    <col min="10753" max="10753" width="7.5703125" style="452" customWidth="1"/>
    <col min="10754" max="10754" width="13.140625" style="452" customWidth="1"/>
    <col min="10755" max="10755" width="8" style="452" customWidth="1"/>
    <col min="10756" max="10756" width="8.140625" style="452" customWidth="1"/>
    <col min="10757" max="10757" width="7.42578125" style="452" customWidth="1"/>
    <col min="10758" max="10758" width="8" style="452" customWidth="1"/>
    <col min="10759" max="10759" width="7.7109375" style="452" customWidth="1"/>
    <col min="10760" max="10760" width="7" style="452" customWidth="1"/>
    <col min="10761" max="10762" width="7.140625" style="452" customWidth="1"/>
    <col min="10763" max="10763" width="6.42578125" style="452" customWidth="1"/>
    <col min="10764" max="10764" width="7.7109375" style="452" customWidth="1"/>
    <col min="10765" max="11008" width="9.140625" style="452"/>
    <col min="11009" max="11009" width="7.5703125" style="452" customWidth="1"/>
    <col min="11010" max="11010" width="13.140625" style="452" customWidth="1"/>
    <col min="11011" max="11011" width="8" style="452" customWidth="1"/>
    <col min="11012" max="11012" width="8.140625" style="452" customWidth="1"/>
    <col min="11013" max="11013" width="7.42578125" style="452" customWidth="1"/>
    <col min="11014" max="11014" width="8" style="452" customWidth="1"/>
    <col min="11015" max="11015" width="7.7109375" style="452" customWidth="1"/>
    <col min="11016" max="11016" width="7" style="452" customWidth="1"/>
    <col min="11017" max="11018" width="7.140625" style="452" customWidth="1"/>
    <col min="11019" max="11019" width="6.42578125" style="452" customWidth="1"/>
    <col min="11020" max="11020" width="7.7109375" style="452" customWidth="1"/>
    <col min="11021" max="11264" width="9.140625" style="452"/>
    <col min="11265" max="11265" width="7.5703125" style="452" customWidth="1"/>
    <col min="11266" max="11266" width="13.140625" style="452" customWidth="1"/>
    <col min="11267" max="11267" width="8" style="452" customWidth="1"/>
    <col min="11268" max="11268" width="8.140625" style="452" customWidth="1"/>
    <col min="11269" max="11269" width="7.42578125" style="452" customWidth="1"/>
    <col min="11270" max="11270" width="8" style="452" customWidth="1"/>
    <col min="11271" max="11271" width="7.7109375" style="452" customWidth="1"/>
    <col min="11272" max="11272" width="7" style="452" customWidth="1"/>
    <col min="11273" max="11274" width="7.140625" style="452" customWidth="1"/>
    <col min="11275" max="11275" width="6.42578125" style="452" customWidth="1"/>
    <col min="11276" max="11276" width="7.7109375" style="452" customWidth="1"/>
    <col min="11277" max="11520" width="9.140625" style="452"/>
    <col min="11521" max="11521" width="7.5703125" style="452" customWidth="1"/>
    <col min="11522" max="11522" width="13.140625" style="452" customWidth="1"/>
    <col min="11523" max="11523" width="8" style="452" customWidth="1"/>
    <col min="11524" max="11524" width="8.140625" style="452" customWidth="1"/>
    <col min="11525" max="11525" width="7.42578125" style="452" customWidth="1"/>
    <col min="11526" max="11526" width="8" style="452" customWidth="1"/>
    <col min="11527" max="11527" width="7.7109375" style="452" customWidth="1"/>
    <col min="11528" max="11528" width="7" style="452" customWidth="1"/>
    <col min="11529" max="11530" width="7.140625" style="452" customWidth="1"/>
    <col min="11531" max="11531" width="6.42578125" style="452" customWidth="1"/>
    <col min="11532" max="11532" width="7.7109375" style="452" customWidth="1"/>
    <col min="11533" max="11776" width="9.140625" style="452"/>
    <col min="11777" max="11777" width="7.5703125" style="452" customWidth="1"/>
    <col min="11778" max="11778" width="13.140625" style="452" customWidth="1"/>
    <col min="11779" max="11779" width="8" style="452" customWidth="1"/>
    <col min="11780" max="11780" width="8.140625" style="452" customWidth="1"/>
    <col min="11781" max="11781" width="7.42578125" style="452" customWidth="1"/>
    <col min="11782" max="11782" width="8" style="452" customWidth="1"/>
    <col min="11783" max="11783" width="7.7109375" style="452" customWidth="1"/>
    <col min="11784" max="11784" width="7" style="452" customWidth="1"/>
    <col min="11785" max="11786" width="7.140625" style="452" customWidth="1"/>
    <col min="11787" max="11787" width="6.42578125" style="452" customWidth="1"/>
    <col min="11788" max="11788" width="7.7109375" style="452" customWidth="1"/>
    <col min="11789" max="12032" width="9.140625" style="452"/>
    <col min="12033" max="12033" width="7.5703125" style="452" customWidth="1"/>
    <col min="12034" max="12034" width="13.140625" style="452" customWidth="1"/>
    <col min="12035" max="12035" width="8" style="452" customWidth="1"/>
    <col min="12036" max="12036" width="8.140625" style="452" customWidth="1"/>
    <col min="12037" max="12037" width="7.42578125" style="452" customWidth="1"/>
    <col min="12038" max="12038" width="8" style="452" customWidth="1"/>
    <col min="12039" max="12039" width="7.7109375" style="452" customWidth="1"/>
    <col min="12040" max="12040" width="7" style="452" customWidth="1"/>
    <col min="12041" max="12042" width="7.140625" style="452" customWidth="1"/>
    <col min="12043" max="12043" width="6.42578125" style="452" customWidth="1"/>
    <col min="12044" max="12044" width="7.7109375" style="452" customWidth="1"/>
    <col min="12045" max="12288" width="9.140625" style="452"/>
    <col min="12289" max="12289" width="7.5703125" style="452" customWidth="1"/>
    <col min="12290" max="12290" width="13.140625" style="452" customWidth="1"/>
    <col min="12291" max="12291" width="8" style="452" customWidth="1"/>
    <col min="12292" max="12292" width="8.140625" style="452" customWidth="1"/>
    <col min="12293" max="12293" width="7.42578125" style="452" customWidth="1"/>
    <col min="12294" max="12294" width="8" style="452" customWidth="1"/>
    <col min="12295" max="12295" width="7.7109375" style="452" customWidth="1"/>
    <col min="12296" max="12296" width="7" style="452" customWidth="1"/>
    <col min="12297" max="12298" width="7.140625" style="452" customWidth="1"/>
    <col min="12299" max="12299" width="6.42578125" style="452" customWidth="1"/>
    <col min="12300" max="12300" width="7.7109375" style="452" customWidth="1"/>
    <col min="12301" max="12544" width="9.140625" style="452"/>
    <col min="12545" max="12545" width="7.5703125" style="452" customWidth="1"/>
    <col min="12546" max="12546" width="13.140625" style="452" customWidth="1"/>
    <col min="12547" max="12547" width="8" style="452" customWidth="1"/>
    <col min="12548" max="12548" width="8.140625" style="452" customWidth="1"/>
    <col min="12549" max="12549" width="7.42578125" style="452" customWidth="1"/>
    <col min="12550" max="12550" width="8" style="452" customWidth="1"/>
    <col min="12551" max="12551" width="7.7109375" style="452" customWidth="1"/>
    <col min="12552" max="12552" width="7" style="452" customWidth="1"/>
    <col min="12553" max="12554" width="7.140625" style="452" customWidth="1"/>
    <col min="12555" max="12555" width="6.42578125" style="452" customWidth="1"/>
    <col min="12556" max="12556" width="7.7109375" style="452" customWidth="1"/>
    <col min="12557" max="12800" width="9.140625" style="452"/>
    <col min="12801" max="12801" width="7.5703125" style="452" customWidth="1"/>
    <col min="12802" max="12802" width="13.140625" style="452" customWidth="1"/>
    <col min="12803" max="12803" width="8" style="452" customWidth="1"/>
    <col min="12804" max="12804" width="8.140625" style="452" customWidth="1"/>
    <col min="12805" max="12805" width="7.42578125" style="452" customWidth="1"/>
    <col min="12806" max="12806" width="8" style="452" customWidth="1"/>
    <col min="12807" max="12807" width="7.7109375" style="452" customWidth="1"/>
    <col min="12808" max="12808" width="7" style="452" customWidth="1"/>
    <col min="12809" max="12810" width="7.140625" style="452" customWidth="1"/>
    <col min="12811" max="12811" width="6.42578125" style="452" customWidth="1"/>
    <col min="12812" max="12812" width="7.7109375" style="452" customWidth="1"/>
    <col min="12813" max="13056" width="9.140625" style="452"/>
    <col min="13057" max="13057" width="7.5703125" style="452" customWidth="1"/>
    <col min="13058" max="13058" width="13.140625" style="452" customWidth="1"/>
    <col min="13059" max="13059" width="8" style="452" customWidth="1"/>
    <col min="13060" max="13060" width="8.140625" style="452" customWidth="1"/>
    <col min="13061" max="13061" width="7.42578125" style="452" customWidth="1"/>
    <col min="13062" max="13062" width="8" style="452" customWidth="1"/>
    <col min="13063" max="13063" width="7.7109375" style="452" customWidth="1"/>
    <col min="13064" max="13064" width="7" style="452" customWidth="1"/>
    <col min="13065" max="13066" width="7.140625" style="452" customWidth="1"/>
    <col min="13067" max="13067" width="6.42578125" style="452" customWidth="1"/>
    <col min="13068" max="13068" width="7.7109375" style="452" customWidth="1"/>
    <col min="13069" max="13312" width="9.140625" style="452"/>
    <col min="13313" max="13313" width="7.5703125" style="452" customWidth="1"/>
    <col min="13314" max="13314" width="13.140625" style="452" customWidth="1"/>
    <col min="13315" max="13315" width="8" style="452" customWidth="1"/>
    <col min="13316" max="13316" width="8.140625" style="452" customWidth="1"/>
    <col min="13317" max="13317" width="7.42578125" style="452" customWidth="1"/>
    <col min="13318" max="13318" width="8" style="452" customWidth="1"/>
    <col min="13319" max="13319" width="7.7109375" style="452" customWidth="1"/>
    <col min="13320" max="13320" width="7" style="452" customWidth="1"/>
    <col min="13321" max="13322" width="7.140625" style="452" customWidth="1"/>
    <col min="13323" max="13323" width="6.42578125" style="452" customWidth="1"/>
    <col min="13324" max="13324" width="7.7109375" style="452" customWidth="1"/>
    <col min="13325" max="13568" width="9.140625" style="452"/>
    <col min="13569" max="13569" width="7.5703125" style="452" customWidth="1"/>
    <col min="13570" max="13570" width="13.140625" style="452" customWidth="1"/>
    <col min="13571" max="13571" width="8" style="452" customWidth="1"/>
    <col min="13572" max="13572" width="8.140625" style="452" customWidth="1"/>
    <col min="13573" max="13573" width="7.42578125" style="452" customWidth="1"/>
    <col min="13574" max="13574" width="8" style="452" customWidth="1"/>
    <col min="13575" max="13575" width="7.7109375" style="452" customWidth="1"/>
    <col min="13576" max="13576" width="7" style="452" customWidth="1"/>
    <col min="13577" max="13578" width="7.140625" style="452" customWidth="1"/>
    <col min="13579" max="13579" width="6.42578125" style="452" customWidth="1"/>
    <col min="13580" max="13580" width="7.7109375" style="452" customWidth="1"/>
    <col min="13581" max="13824" width="9.140625" style="452"/>
    <col min="13825" max="13825" width="7.5703125" style="452" customWidth="1"/>
    <col min="13826" max="13826" width="13.140625" style="452" customWidth="1"/>
    <col min="13827" max="13827" width="8" style="452" customWidth="1"/>
    <col min="13828" max="13828" width="8.140625" style="452" customWidth="1"/>
    <col min="13829" max="13829" width="7.42578125" style="452" customWidth="1"/>
    <col min="13830" max="13830" width="8" style="452" customWidth="1"/>
    <col min="13831" max="13831" width="7.7109375" style="452" customWidth="1"/>
    <col min="13832" max="13832" width="7" style="452" customWidth="1"/>
    <col min="13833" max="13834" width="7.140625" style="452" customWidth="1"/>
    <col min="13835" max="13835" width="6.42578125" style="452" customWidth="1"/>
    <col min="13836" max="13836" width="7.7109375" style="452" customWidth="1"/>
    <col min="13837" max="14080" width="9.140625" style="452"/>
    <col min="14081" max="14081" width="7.5703125" style="452" customWidth="1"/>
    <col min="14082" max="14082" width="13.140625" style="452" customWidth="1"/>
    <col min="14083" max="14083" width="8" style="452" customWidth="1"/>
    <col min="14084" max="14084" width="8.140625" style="452" customWidth="1"/>
    <col min="14085" max="14085" width="7.42578125" style="452" customWidth="1"/>
    <col min="14086" max="14086" width="8" style="452" customWidth="1"/>
    <col min="14087" max="14087" width="7.7109375" style="452" customWidth="1"/>
    <col min="14088" max="14088" width="7" style="452" customWidth="1"/>
    <col min="14089" max="14090" width="7.140625" style="452" customWidth="1"/>
    <col min="14091" max="14091" width="6.42578125" style="452" customWidth="1"/>
    <col min="14092" max="14092" width="7.7109375" style="452" customWidth="1"/>
    <col min="14093" max="14336" width="9.140625" style="452"/>
    <col min="14337" max="14337" width="7.5703125" style="452" customWidth="1"/>
    <col min="14338" max="14338" width="13.140625" style="452" customWidth="1"/>
    <col min="14339" max="14339" width="8" style="452" customWidth="1"/>
    <col min="14340" max="14340" width="8.140625" style="452" customWidth="1"/>
    <col min="14341" max="14341" width="7.42578125" style="452" customWidth="1"/>
    <col min="14342" max="14342" width="8" style="452" customWidth="1"/>
    <col min="14343" max="14343" width="7.7109375" style="452" customWidth="1"/>
    <col min="14344" max="14344" width="7" style="452" customWidth="1"/>
    <col min="14345" max="14346" width="7.140625" style="452" customWidth="1"/>
    <col min="14347" max="14347" width="6.42578125" style="452" customWidth="1"/>
    <col min="14348" max="14348" width="7.7109375" style="452" customWidth="1"/>
    <col min="14349" max="14592" width="9.140625" style="452"/>
    <col min="14593" max="14593" width="7.5703125" style="452" customWidth="1"/>
    <col min="14594" max="14594" width="13.140625" style="452" customWidth="1"/>
    <col min="14595" max="14595" width="8" style="452" customWidth="1"/>
    <col min="14596" max="14596" width="8.140625" style="452" customWidth="1"/>
    <col min="14597" max="14597" width="7.42578125" style="452" customWidth="1"/>
    <col min="14598" max="14598" width="8" style="452" customWidth="1"/>
    <col min="14599" max="14599" width="7.7109375" style="452" customWidth="1"/>
    <col min="14600" max="14600" width="7" style="452" customWidth="1"/>
    <col min="14601" max="14602" width="7.140625" style="452" customWidth="1"/>
    <col min="14603" max="14603" width="6.42578125" style="452" customWidth="1"/>
    <col min="14604" max="14604" width="7.7109375" style="452" customWidth="1"/>
    <col min="14605" max="14848" width="9.140625" style="452"/>
    <col min="14849" max="14849" width="7.5703125" style="452" customWidth="1"/>
    <col min="14850" max="14850" width="13.140625" style="452" customWidth="1"/>
    <col min="14851" max="14851" width="8" style="452" customWidth="1"/>
    <col min="14852" max="14852" width="8.140625" style="452" customWidth="1"/>
    <col min="14853" max="14853" width="7.42578125" style="452" customWidth="1"/>
    <col min="14854" max="14854" width="8" style="452" customWidth="1"/>
    <col min="14855" max="14855" width="7.7109375" style="452" customWidth="1"/>
    <col min="14856" max="14856" width="7" style="452" customWidth="1"/>
    <col min="14857" max="14858" width="7.140625" style="452" customWidth="1"/>
    <col min="14859" max="14859" width="6.42578125" style="452" customWidth="1"/>
    <col min="14860" max="14860" width="7.7109375" style="452" customWidth="1"/>
    <col min="14861" max="15104" width="9.140625" style="452"/>
    <col min="15105" max="15105" width="7.5703125" style="452" customWidth="1"/>
    <col min="15106" max="15106" width="13.140625" style="452" customWidth="1"/>
    <col min="15107" max="15107" width="8" style="452" customWidth="1"/>
    <col min="15108" max="15108" width="8.140625" style="452" customWidth="1"/>
    <col min="15109" max="15109" width="7.42578125" style="452" customWidth="1"/>
    <col min="15110" max="15110" width="8" style="452" customWidth="1"/>
    <col min="15111" max="15111" width="7.7109375" style="452" customWidth="1"/>
    <col min="15112" max="15112" width="7" style="452" customWidth="1"/>
    <col min="15113" max="15114" width="7.140625" style="452" customWidth="1"/>
    <col min="15115" max="15115" width="6.42578125" style="452" customWidth="1"/>
    <col min="15116" max="15116" width="7.7109375" style="452" customWidth="1"/>
    <col min="15117" max="15360" width="9.140625" style="452"/>
    <col min="15361" max="15361" width="7.5703125" style="452" customWidth="1"/>
    <col min="15362" max="15362" width="13.140625" style="452" customWidth="1"/>
    <col min="15363" max="15363" width="8" style="452" customWidth="1"/>
    <col min="15364" max="15364" width="8.140625" style="452" customWidth="1"/>
    <col min="15365" max="15365" width="7.42578125" style="452" customWidth="1"/>
    <col min="15366" max="15366" width="8" style="452" customWidth="1"/>
    <col min="15367" max="15367" width="7.7109375" style="452" customWidth="1"/>
    <col min="15368" max="15368" width="7" style="452" customWidth="1"/>
    <col min="15369" max="15370" width="7.140625" style="452" customWidth="1"/>
    <col min="15371" max="15371" width="6.42578125" style="452" customWidth="1"/>
    <col min="15372" max="15372" width="7.7109375" style="452" customWidth="1"/>
    <col min="15373" max="15616" width="9.140625" style="452"/>
    <col min="15617" max="15617" width="7.5703125" style="452" customWidth="1"/>
    <col min="15618" max="15618" width="13.140625" style="452" customWidth="1"/>
    <col min="15619" max="15619" width="8" style="452" customWidth="1"/>
    <col min="15620" max="15620" width="8.140625" style="452" customWidth="1"/>
    <col min="15621" max="15621" width="7.42578125" style="452" customWidth="1"/>
    <col min="15622" max="15622" width="8" style="452" customWidth="1"/>
    <col min="15623" max="15623" width="7.7109375" style="452" customWidth="1"/>
    <col min="15624" max="15624" width="7" style="452" customWidth="1"/>
    <col min="15625" max="15626" width="7.140625" style="452" customWidth="1"/>
    <col min="15627" max="15627" width="6.42578125" style="452" customWidth="1"/>
    <col min="15628" max="15628" width="7.7109375" style="452" customWidth="1"/>
    <col min="15629" max="15872" width="9.140625" style="452"/>
    <col min="15873" max="15873" width="7.5703125" style="452" customWidth="1"/>
    <col min="15874" max="15874" width="13.140625" style="452" customWidth="1"/>
    <col min="15875" max="15875" width="8" style="452" customWidth="1"/>
    <col min="15876" max="15876" width="8.140625" style="452" customWidth="1"/>
    <col min="15877" max="15877" width="7.42578125" style="452" customWidth="1"/>
    <col min="15878" max="15878" width="8" style="452" customWidth="1"/>
    <col min="15879" max="15879" width="7.7109375" style="452" customWidth="1"/>
    <col min="15880" max="15880" width="7" style="452" customWidth="1"/>
    <col min="15881" max="15882" width="7.140625" style="452" customWidth="1"/>
    <col min="15883" max="15883" width="6.42578125" style="452" customWidth="1"/>
    <col min="15884" max="15884" width="7.7109375" style="452" customWidth="1"/>
    <col min="15885" max="16128" width="9.140625" style="452"/>
    <col min="16129" max="16129" width="7.5703125" style="452" customWidth="1"/>
    <col min="16130" max="16130" width="13.140625" style="452" customWidth="1"/>
    <col min="16131" max="16131" width="8" style="452" customWidth="1"/>
    <col min="16132" max="16132" width="8.140625" style="452" customWidth="1"/>
    <col min="16133" max="16133" width="7.42578125" style="452" customWidth="1"/>
    <col min="16134" max="16134" width="8" style="452" customWidth="1"/>
    <col min="16135" max="16135" width="7.7109375" style="452" customWidth="1"/>
    <col min="16136" max="16136" width="7" style="452" customWidth="1"/>
    <col min="16137" max="16138" width="7.140625" style="452" customWidth="1"/>
    <col min="16139" max="16139" width="6.42578125" style="452" customWidth="1"/>
    <col min="16140" max="16140" width="7.7109375" style="452" customWidth="1"/>
    <col min="16141" max="16384" width="9.140625" style="452"/>
  </cols>
  <sheetData>
    <row r="1" spans="1:12" s="450" customFormat="1" ht="39" customHeight="1">
      <c r="A1" s="639" t="s">
        <v>1391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</row>
    <row r="2" spans="1:12" s="451" customFormat="1" ht="29.25" customHeight="1">
      <c r="A2" s="640" t="s">
        <v>0</v>
      </c>
      <c r="B2" s="640" t="s">
        <v>1</v>
      </c>
      <c r="C2" s="643" t="s">
        <v>1102</v>
      </c>
      <c r="D2" s="644"/>
      <c r="E2" s="645"/>
      <c r="F2" s="643" t="s">
        <v>1103</v>
      </c>
      <c r="G2" s="644"/>
      <c r="H2" s="645"/>
      <c r="I2" s="643" t="s">
        <v>1104</v>
      </c>
      <c r="J2" s="644"/>
      <c r="K2" s="645"/>
      <c r="L2" s="646" t="s">
        <v>1105</v>
      </c>
    </row>
    <row r="3" spans="1:12" ht="23.25" customHeight="1">
      <c r="A3" s="641"/>
      <c r="B3" s="641"/>
      <c r="C3" s="649" t="s">
        <v>1106</v>
      </c>
      <c r="D3" s="650"/>
      <c r="E3" s="651" t="s">
        <v>1107</v>
      </c>
      <c r="F3" s="649" t="s">
        <v>1108</v>
      </c>
      <c r="G3" s="653"/>
      <c r="H3" s="651" t="s">
        <v>1109</v>
      </c>
      <c r="I3" s="650" t="s">
        <v>1110</v>
      </c>
      <c r="J3" s="653"/>
      <c r="K3" s="651" t="s">
        <v>1111</v>
      </c>
      <c r="L3" s="647"/>
    </row>
    <row r="4" spans="1:12" ht="85.5" customHeight="1">
      <c r="A4" s="642"/>
      <c r="B4" s="642"/>
      <c r="C4" s="453" t="s">
        <v>261</v>
      </c>
      <c r="D4" s="453" t="s">
        <v>1112</v>
      </c>
      <c r="E4" s="652"/>
      <c r="F4" s="453" t="s">
        <v>101</v>
      </c>
      <c r="G4" s="453" t="s">
        <v>1112</v>
      </c>
      <c r="H4" s="652"/>
      <c r="I4" s="453" t="s">
        <v>414</v>
      </c>
      <c r="J4" s="453" t="s">
        <v>1112</v>
      </c>
      <c r="K4" s="652"/>
      <c r="L4" s="648"/>
    </row>
    <row r="5" spans="1:12" ht="45" customHeight="1">
      <c r="A5" s="654" t="s">
        <v>371</v>
      </c>
      <c r="B5" s="655"/>
      <c r="C5" s="454"/>
      <c r="D5" s="455"/>
      <c r="E5" s="455"/>
      <c r="F5" s="454"/>
      <c r="G5" s="454"/>
      <c r="H5" s="456"/>
      <c r="I5" s="455"/>
      <c r="J5" s="454"/>
      <c r="K5" s="456"/>
      <c r="L5" s="457"/>
    </row>
    <row r="6" spans="1:12" ht="38.25" customHeight="1">
      <c r="A6" s="458">
        <v>1</v>
      </c>
      <c r="B6" s="459" t="s">
        <v>606</v>
      </c>
      <c r="C6" s="458">
        <v>6</v>
      </c>
      <c r="D6" s="460">
        <f>C6</f>
        <v>6</v>
      </c>
      <c r="E6" s="461">
        <f>D6</f>
        <v>6</v>
      </c>
      <c r="F6" s="458">
        <v>14</v>
      </c>
      <c r="G6" s="462">
        <f>F6</f>
        <v>14</v>
      </c>
      <c r="H6" s="463">
        <f>G6</f>
        <v>14</v>
      </c>
      <c r="I6" s="458">
        <v>6</v>
      </c>
      <c r="J6" s="462">
        <f>I6</f>
        <v>6</v>
      </c>
      <c r="K6" s="463">
        <f>J6</f>
        <v>6</v>
      </c>
      <c r="L6" s="464">
        <f>E6+H6+K6</f>
        <v>26</v>
      </c>
    </row>
    <row r="7" spans="1:12" ht="60" customHeight="1">
      <c r="A7" s="654" t="s">
        <v>1113</v>
      </c>
      <c r="B7" s="655"/>
      <c r="C7" s="462">
        <f>SUM(C6:C6)</f>
        <v>6</v>
      </c>
      <c r="D7" s="462">
        <f>SUM(D6:D6)</f>
        <v>6</v>
      </c>
      <c r="E7" s="461">
        <f>D7</f>
        <v>6</v>
      </c>
      <c r="F7" s="462">
        <f>SUM(F6:F6)</f>
        <v>14</v>
      </c>
      <c r="G7" s="462">
        <f>SUM(G6:G6)</f>
        <v>14</v>
      </c>
      <c r="H7" s="463">
        <f>G7</f>
        <v>14</v>
      </c>
      <c r="I7" s="462">
        <f>SUM(I6:I6)</f>
        <v>6</v>
      </c>
      <c r="J7" s="462">
        <f>SUM(J6:J6)</f>
        <v>6</v>
      </c>
      <c r="K7" s="463">
        <f>J7</f>
        <v>6</v>
      </c>
      <c r="L7" s="464">
        <f>E7+H7+K7</f>
        <v>26</v>
      </c>
    </row>
    <row r="11" spans="1:12" ht="18">
      <c r="G11" s="638"/>
      <c r="H11" s="638"/>
      <c r="I11" s="638"/>
      <c r="J11" s="638"/>
      <c r="K11" s="638"/>
      <c r="L11" s="638"/>
    </row>
  </sheetData>
  <mergeCells count="16">
    <mergeCell ref="G11:L11"/>
    <mergeCell ref="A1:L1"/>
    <mergeCell ref="A2:A4"/>
    <mergeCell ref="B2:B4"/>
    <mergeCell ref="C2:E2"/>
    <mergeCell ref="F2:H2"/>
    <mergeCell ref="I2:K2"/>
    <mergeCell ref="L2:L4"/>
    <mergeCell ref="C3:D3"/>
    <mergeCell ref="E3:E4"/>
    <mergeCell ref="F3:G3"/>
    <mergeCell ref="H3:H4"/>
    <mergeCell ref="I3:J3"/>
    <mergeCell ref="K3:K4"/>
    <mergeCell ref="A5:B5"/>
    <mergeCell ref="A7:B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7"/>
  <dimension ref="A1:G10"/>
  <sheetViews>
    <sheetView view="pageBreakPreview" zoomScaleSheetLayoutView="100" workbookViewId="0">
      <selection activeCell="K17" sqref="K17"/>
    </sheetView>
  </sheetViews>
  <sheetFormatPr defaultRowHeight="24" customHeight="1"/>
  <cols>
    <col min="1" max="1" width="6.85546875" style="6" customWidth="1"/>
    <col min="2" max="2" width="19" style="6" customWidth="1"/>
    <col min="3" max="3" width="15.28515625" style="6" customWidth="1"/>
    <col min="4" max="5" width="20.7109375" style="6" customWidth="1"/>
    <col min="6" max="6" width="18.7109375" style="6" customWidth="1"/>
    <col min="7" max="7" width="19.28515625" style="144" hidden="1" customWidth="1"/>
    <col min="8" max="16384" width="9.140625" style="6"/>
  </cols>
  <sheetData>
    <row r="1" spans="1:7" ht="35.25" customHeight="1">
      <c r="C1" s="662" t="s">
        <v>1058</v>
      </c>
      <c r="D1" s="662"/>
      <c r="E1" s="662"/>
    </row>
    <row r="2" spans="1:7" s="119" customFormat="1" ht="37.5" customHeight="1">
      <c r="A2" s="140" t="s">
        <v>0</v>
      </c>
      <c r="B2" s="140" t="s">
        <v>696</v>
      </c>
      <c r="C2" s="140" t="s">
        <v>22</v>
      </c>
      <c r="D2" s="140" t="s">
        <v>23</v>
      </c>
      <c r="E2" s="140" t="s">
        <v>86</v>
      </c>
      <c r="F2" s="8" t="s">
        <v>53</v>
      </c>
      <c r="G2" s="141" t="s">
        <v>26</v>
      </c>
    </row>
    <row r="3" spans="1:7" ht="24" customHeight="1">
      <c r="A3" s="351">
        <v>1</v>
      </c>
      <c r="B3" s="363" t="s">
        <v>6</v>
      </c>
      <c r="C3" s="375" t="s">
        <v>50</v>
      </c>
      <c r="D3" s="363" t="s">
        <v>632</v>
      </c>
      <c r="E3" s="371" t="s">
        <v>633</v>
      </c>
      <c r="F3" s="347">
        <v>628697</v>
      </c>
      <c r="G3" s="143">
        <v>0.5</v>
      </c>
    </row>
    <row r="4" spans="1:7" ht="24" customHeight="1">
      <c r="A4" s="351">
        <v>2</v>
      </c>
      <c r="B4" s="363" t="s">
        <v>6</v>
      </c>
      <c r="C4" s="375" t="s">
        <v>50</v>
      </c>
      <c r="D4" s="363" t="s">
        <v>632</v>
      </c>
      <c r="E4" s="371" t="s">
        <v>634</v>
      </c>
      <c r="F4" s="286">
        <v>629460</v>
      </c>
      <c r="G4" s="143">
        <v>3.5000000000000004</v>
      </c>
    </row>
    <row r="5" spans="1:7" ht="24" customHeight="1">
      <c r="A5" s="351">
        <v>3</v>
      </c>
      <c r="B5" s="363" t="s">
        <v>6</v>
      </c>
      <c r="C5" s="375" t="s">
        <v>50</v>
      </c>
      <c r="D5" s="363" t="s">
        <v>632</v>
      </c>
      <c r="E5" s="371" t="s">
        <v>635</v>
      </c>
      <c r="F5" s="347">
        <v>629388</v>
      </c>
      <c r="G5" s="143">
        <v>4.5</v>
      </c>
    </row>
    <row r="6" spans="1:7" s="19" customFormat="1" ht="21.75" customHeight="1">
      <c r="A6" s="351">
        <v>4</v>
      </c>
      <c r="B6" s="363" t="s">
        <v>6</v>
      </c>
      <c r="C6" s="375" t="s">
        <v>50</v>
      </c>
      <c r="D6" s="363" t="s">
        <v>423</v>
      </c>
      <c r="E6" s="363" t="s">
        <v>424</v>
      </c>
      <c r="F6" s="304">
        <v>629317</v>
      </c>
      <c r="G6" s="260">
        <v>20</v>
      </c>
    </row>
    <row r="7" spans="1:7" ht="24" customHeight="1">
      <c r="A7" s="351">
        <v>1</v>
      </c>
      <c r="B7" s="350" t="s">
        <v>7</v>
      </c>
      <c r="C7" s="375" t="s">
        <v>50</v>
      </c>
      <c r="D7" s="30" t="s">
        <v>88</v>
      </c>
      <c r="E7" s="30" t="s">
        <v>89</v>
      </c>
      <c r="F7" s="304">
        <v>629700</v>
      </c>
      <c r="G7" s="143">
        <v>23.53</v>
      </c>
    </row>
    <row r="8" spans="1:7" ht="24" customHeight="1">
      <c r="A8" s="351">
        <v>2</v>
      </c>
      <c r="B8" s="350" t="s">
        <v>7</v>
      </c>
      <c r="C8" s="375" t="s">
        <v>50</v>
      </c>
      <c r="D8" s="694" t="s">
        <v>632</v>
      </c>
      <c r="E8" s="363" t="s">
        <v>632</v>
      </c>
      <c r="F8" s="304">
        <v>629106</v>
      </c>
      <c r="G8" s="143">
        <v>48.5</v>
      </c>
    </row>
    <row r="9" spans="1:7" ht="24" customHeight="1">
      <c r="A9" s="351">
        <v>3</v>
      </c>
      <c r="B9" s="350" t="s">
        <v>7</v>
      </c>
      <c r="C9" s="375" t="s">
        <v>50</v>
      </c>
      <c r="D9" s="694"/>
      <c r="E9" s="363" t="s">
        <v>639</v>
      </c>
      <c r="F9" s="304">
        <v>629482</v>
      </c>
      <c r="G9" s="143">
        <v>26</v>
      </c>
    </row>
    <row r="10" spans="1:7" ht="24" customHeight="1">
      <c r="A10" s="351">
        <v>4</v>
      </c>
      <c r="B10" s="363" t="s">
        <v>7</v>
      </c>
      <c r="C10" s="375" t="s">
        <v>50</v>
      </c>
      <c r="D10" s="694"/>
      <c r="E10" s="371" t="s">
        <v>640</v>
      </c>
      <c r="F10" s="286">
        <v>629500</v>
      </c>
      <c r="G10" s="143">
        <v>8</v>
      </c>
    </row>
  </sheetData>
  <mergeCells count="2">
    <mergeCell ref="D8:D10"/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5"/>
  <dimension ref="A1:K35"/>
  <sheetViews>
    <sheetView view="pageBreakPreview" zoomScaleSheetLayoutView="100" workbookViewId="0">
      <pane xSplit="2" ySplit="2" topLeftCell="C3" activePane="bottomRight" state="frozen"/>
      <selection activeCell="B9" sqref="B9"/>
      <selection pane="topRight" activeCell="B9" sqref="B9"/>
      <selection pane="bottomLeft" activeCell="B9" sqref="B9"/>
      <selection pane="bottomRight" activeCell="K13" sqref="K13"/>
    </sheetView>
  </sheetViews>
  <sheetFormatPr defaultColWidth="9.140625" defaultRowHeight="24" customHeight="1"/>
  <cols>
    <col min="1" max="1" width="7" style="16" customWidth="1"/>
    <col min="2" max="2" width="18" style="19" customWidth="1"/>
    <col min="3" max="3" width="17.42578125" style="19" customWidth="1"/>
    <col min="4" max="4" width="19.28515625" style="19" customWidth="1"/>
    <col min="5" max="5" width="21.42578125" style="19" customWidth="1"/>
    <col min="6" max="6" width="22.7109375" style="19" customWidth="1"/>
    <col min="7" max="7" width="14.42578125" style="16" hidden="1" customWidth="1"/>
    <col min="8" max="8" width="11.42578125" style="19" hidden="1" customWidth="1"/>
    <col min="9" max="9" width="14.5703125" style="19" customWidth="1"/>
    <col min="10" max="16384" width="9.140625" style="19"/>
  </cols>
  <sheetData>
    <row r="1" spans="1:11" ht="34.5" customHeight="1">
      <c r="C1" s="662" t="s">
        <v>1059</v>
      </c>
      <c r="D1" s="662"/>
      <c r="E1" s="662"/>
    </row>
    <row r="2" spans="1:11" s="16" customFormat="1" ht="45.75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25</v>
      </c>
      <c r="G2" s="8" t="s">
        <v>26</v>
      </c>
      <c r="H2" s="8" t="s">
        <v>104</v>
      </c>
      <c r="I2" s="659"/>
      <c r="J2" s="660"/>
      <c r="K2" s="660"/>
    </row>
    <row r="3" spans="1:11" ht="28.5" customHeight="1">
      <c r="A3" s="351">
        <v>1</v>
      </c>
      <c r="B3" s="373" t="s">
        <v>8</v>
      </c>
      <c r="C3" s="373" t="s">
        <v>261</v>
      </c>
      <c r="D3" s="373" t="s">
        <v>272</v>
      </c>
      <c r="E3" s="373" t="s">
        <v>273</v>
      </c>
      <c r="F3" s="23" t="s">
        <v>274</v>
      </c>
      <c r="G3" s="84">
        <v>251</v>
      </c>
      <c r="H3" s="3">
        <v>26</v>
      </c>
    </row>
    <row r="4" spans="1:11" ht="28.5" customHeight="1">
      <c r="A4" s="351">
        <v>2</v>
      </c>
      <c r="B4" s="373" t="s">
        <v>8</v>
      </c>
      <c r="C4" s="373" t="s">
        <v>261</v>
      </c>
      <c r="D4" s="373" t="s">
        <v>272</v>
      </c>
      <c r="E4" s="373" t="s">
        <v>275</v>
      </c>
      <c r="F4" s="23" t="s">
        <v>276</v>
      </c>
      <c r="G4" s="84">
        <v>520</v>
      </c>
      <c r="H4" s="3">
        <v>3</v>
      </c>
    </row>
    <row r="5" spans="1:11" ht="28.5" customHeight="1">
      <c r="A5" s="351">
        <v>3</v>
      </c>
      <c r="B5" s="373" t="s">
        <v>8</v>
      </c>
      <c r="C5" s="373" t="s">
        <v>261</v>
      </c>
      <c r="D5" s="373" t="s">
        <v>261</v>
      </c>
      <c r="E5" s="373" t="s">
        <v>261</v>
      </c>
      <c r="F5" s="343" t="s">
        <v>271</v>
      </c>
      <c r="G5" s="84">
        <v>260</v>
      </c>
      <c r="H5" s="3">
        <v>8</v>
      </c>
    </row>
    <row r="6" spans="1:11" ht="28.5" customHeight="1">
      <c r="A6" s="351">
        <v>4</v>
      </c>
      <c r="B6" s="373" t="s">
        <v>8</v>
      </c>
      <c r="C6" s="373" t="s">
        <v>261</v>
      </c>
      <c r="D6" s="373" t="s">
        <v>261</v>
      </c>
      <c r="E6" s="373" t="s">
        <v>269</v>
      </c>
      <c r="F6" s="343" t="s">
        <v>270</v>
      </c>
      <c r="G6" s="84">
        <v>624</v>
      </c>
      <c r="H6" s="3">
        <v>10</v>
      </c>
    </row>
    <row r="7" spans="1:11" ht="28.5" customHeight="1">
      <c r="A7" s="351">
        <v>5</v>
      </c>
      <c r="B7" s="373" t="s">
        <v>8</v>
      </c>
      <c r="C7" s="373" t="s">
        <v>261</v>
      </c>
      <c r="D7" s="695" t="s">
        <v>1027</v>
      </c>
      <c r="E7" s="373" t="s">
        <v>267</v>
      </c>
      <c r="F7" s="343" t="s">
        <v>268</v>
      </c>
      <c r="G7" s="84">
        <v>24.5</v>
      </c>
      <c r="H7" s="3">
        <v>15</v>
      </c>
    </row>
    <row r="8" spans="1:11" ht="28.5" customHeight="1">
      <c r="A8" s="351">
        <v>6</v>
      </c>
      <c r="B8" s="373" t="s">
        <v>8</v>
      </c>
      <c r="C8" s="373" t="s">
        <v>261</v>
      </c>
      <c r="D8" s="695"/>
      <c r="E8" s="68" t="s">
        <v>277</v>
      </c>
      <c r="F8" s="69" t="s">
        <v>278</v>
      </c>
      <c r="G8" s="84">
        <v>18</v>
      </c>
      <c r="H8" s="3">
        <v>23</v>
      </c>
    </row>
    <row r="9" spans="1:11" ht="28.5" customHeight="1">
      <c r="A9" s="351">
        <v>1</v>
      </c>
      <c r="B9" s="68" t="s">
        <v>12</v>
      </c>
      <c r="C9" s="373" t="s">
        <v>261</v>
      </c>
      <c r="D9" s="68" t="s">
        <v>272</v>
      </c>
      <c r="E9" s="68" t="s">
        <v>279</v>
      </c>
      <c r="F9" s="304" t="s">
        <v>280</v>
      </c>
      <c r="G9" s="237">
        <v>15</v>
      </c>
      <c r="H9" s="3">
        <v>25</v>
      </c>
    </row>
    <row r="10" spans="1:11" ht="28.5" customHeight="1">
      <c r="A10" s="351">
        <v>1</v>
      </c>
      <c r="B10" s="68" t="s">
        <v>7</v>
      </c>
      <c r="C10" s="373" t="s">
        <v>261</v>
      </c>
      <c r="D10" s="695" t="s">
        <v>1027</v>
      </c>
      <c r="E10" s="68" t="s">
        <v>267</v>
      </c>
      <c r="F10" s="343" t="s">
        <v>268</v>
      </c>
      <c r="G10" s="237">
        <v>450</v>
      </c>
      <c r="H10" s="3">
        <v>26</v>
      </c>
    </row>
    <row r="11" spans="1:11" ht="28.5" customHeight="1">
      <c r="A11" s="351">
        <v>2</v>
      </c>
      <c r="B11" s="68" t="s">
        <v>7</v>
      </c>
      <c r="C11" s="373" t="s">
        <v>261</v>
      </c>
      <c r="D11" s="695"/>
      <c r="E11" s="68" t="s">
        <v>277</v>
      </c>
      <c r="F11" s="69" t="s">
        <v>278</v>
      </c>
      <c r="G11" s="237">
        <v>300</v>
      </c>
      <c r="H11" s="3">
        <v>14</v>
      </c>
    </row>
    <row r="12" spans="1:11" ht="28.5" customHeight="1">
      <c r="A12" s="351">
        <v>3</v>
      </c>
      <c r="B12" s="68" t="s">
        <v>7</v>
      </c>
      <c r="C12" s="373" t="s">
        <v>261</v>
      </c>
      <c r="D12" s="695"/>
      <c r="E12" s="70" t="s">
        <v>281</v>
      </c>
      <c r="F12" s="304" t="s">
        <v>282</v>
      </c>
      <c r="G12" s="237">
        <f>1091-750</f>
        <v>341</v>
      </c>
      <c r="H12" s="3">
        <v>23</v>
      </c>
    </row>
    <row r="35" spans="6:6" ht="24" customHeight="1">
      <c r="F35" s="19">
        <v>629672</v>
      </c>
    </row>
  </sheetData>
  <mergeCells count="4">
    <mergeCell ref="I2:K2"/>
    <mergeCell ref="D7:D8"/>
    <mergeCell ref="D10:D12"/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59"/>
  <dimension ref="A1:F17"/>
  <sheetViews>
    <sheetView view="pageBreakPreview" zoomScaleSheetLayoutView="100" workbookViewId="0">
      <selection activeCell="L13" sqref="L13"/>
    </sheetView>
  </sheetViews>
  <sheetFormatPr defaultRowHeight="23.25" customHeight="1"/>
  <cols>
    <col min="1" max="1" width="8.85546875" style="61"/>
    <col min="2" max="2" width="16.85546875" style="61" customWidth="1"/>
    <col min="3" max="3" width="16.140625" style="61" customWidth="1"/>
    <col min="4" max="4" width="19.42578125" style="61" customWidth="1"/>
    <col min="5" max="5" width="16" style="61" customWidth="1"/>
    <col min="6" max="6" width="16.85546875" style="61" customWidth="1"/>
    <col min="7" max="255" width="8.85546875" style="61"/>
    <col min="256" max="256" width="12.5703125" style="61" customWidth="1"/>
    <col min="257" max="257" width="10" style="61" customWidth="1"/>
    <col min="258" max="258" width="10.28515625" style="61" customWidth="1"/>
    <col min="259" max="259" width="14.5703125" style="61" customWidth="1"/>
    <col min="260" max="260" width="11.7109375" style="61" customWidth="1"/>
    <col min="261" max="261" width="13" style="61" customWidth="1"/>
    <col min="262" max="511" width="8.85546875" style="61"/>
    <col min="512" max="512" width="12.5703125" style="61" customWidth="1"/>
    <col min="513" max="513" width="10" style="61" customWidth="1"/>
    <col min="514" max="514" width="10.28515625" style="61" customWidth="1"/>
    <col min="515" max="515" width="14.5703125" style="61" customWidth="1"/>
    <col min="516" max="516" width="11.7109375" style="61" customWidth="1"/>
    <col min="517" max="517" width="13" style="61" customWidth="1"/>
    <col min="518" max="767" width="8.85546875" style="61"/>
    <col min="768" max="768" width="12.5703125" style="61" customWidth="1"/>
    <col min="769" max="769" width="10" style="61" customWidth="1"/>
    <col min="770" max="770" width="10.28515625" style="61" customWidth="1"/>
    <col min="771" max="771" width="14.5703125" style="61" customWidth="1"/>
    <col min="772" max="772" width="11.7109375" style="61" customWidth="1"/>
    <col min="773" max="773" width="13" style="61" customWidth="1"/>
    <col min="774" max="1023" width="8.85546875" style="61"/>
    <col min="1024" max="1024" width="12.5703125" style="61" customWidth="1"/>
    <col min="1025" max="1025" width="10" style="61" customWidth="1"/>
    <col min="1026" max="1026" width="10.28515625" style="61" customWidth="1"/>
    <col min="1027" max="1027" width="14.5703125" style="61" customWidth="1"/>
    <col min="1028" max="1028" width="11.7109375" style="61" customWidth="1"/>
    <col min="1029" max="1029" width="13" style="61" customWidth="1"/>
    <col min="1030" max="1279" width="8.85546875" style="61"/>
    <col min="1280" max="1280" width="12.5703125" style="61" customWidth="1"/>
    <col min="1281" max="1281" width="10" style="61" customWidth="1"/>
    <col min="1282" max="1282" width="10.28515625" style="61" customWidth="1"/>
    <col min="1283" max="1283" width="14.5703125" style="61" customWidth="1"/>
    <col min="1284" max="1284" width="11.7109375" style="61" customWidth="1"/>
    <col min="1285" max="1285" width="13" style="61" customWidth="1"/>
    <col min="1286" max="1535" width="8.85546875" style="61"/>
    <col min="1536" max="1536" width="12.5703125" style="61" customWidth="1"/>
    <col min="1537" max="1537" width="10" style="61" customWidth="1"/>
    <col min="1538" max="1538" width="10.28515625" style="61" customWidth="1"/>
    <col min="1539" max="1539" width="14.5703125" style="61" customWidth="1"/>
    <col min="1540" max="1540" width="11.7109375" style="61" customWidth="1"/>
    <col min="1541" max="1541" width="13" style="61" customWidth="1"/>
    <col min="1542" max="1791" width="8.85546875" style="61"/>
    <col min="1792" max="1792" width="12.5703125" style="61" customWidth="1"/>
    <col min="1793" max="1793" width="10" style="61" customWidth="1"/>
    <col min="1794" max="1794" width="10.28515625" style="61" customWidth="1"/>
    <col min="1795" max="1795" width="14.5703125" style="61" customWidth="1"/>
    <col min="1796" max="1796" width="11.7109375" style="61" customWidth="1"/>
    <col min="1797" max="1797" width="13" style="61" customWidth="1"/>
    <col min="1798" max="2047" width="8.85546875" style="61"/>
    <col min="2048" max="2048" width="12.5703125" style="61" customWidth="1"/>
    <col min="2049" max="2049" width="10" style="61" customWidth="1"/>
    <col min="2050" max="2050" width="10.28515625" style="61" customWidth="1"/>
    <col min="2051" max="2051" width="14.5703125" style="61" customWidth="1"/>
    <col min="2052" max="2052" width="11.7109375" style="61" customWidth="1"/>
    <col min="2053" max="2053" width="13" style="61" customWidth="1"/>
    <col min="2054" max="2303" width="8.85546875" style="61"/>
    <col min="2304" max="2304" width="12.5703125" style="61" customWidth="1"/>
    <col min="2305" max="2305" width="10" style="61" customWidth="1"/>
    <col min="2306" max="2306" width="10.28515625" style="61" customWidth="1"/>
    <col min="2307" max="2307" width="14.5703125" style="61" customWidth="1"/>
    <col min="2308" max="2308" width="11.7109375" style="61" customWidth="1"/>
    <col min="2309" max="2309" width="13" style="61" customWidth="1"/>
    <col min="2310" max="2559" width="8.85546875" style="61"/>
    <col min="2560" max="2560" width="12.5703125" style="61" customWidth="1"/>
    <col min="2561" max="2561" width="10" style="61" customWidth="1"/>
    <col min="2562" max="2562" width="10.28515625" style="61" customWidth="1"/>
    <col min="2563" max="2563" width="14.5703125" style="61" customWidth="1"/>
    <col min="2564" max="2564" width="11.7109375" style="61" customWidth="1"/>
    <col min="2565" max="2565" width="13" style="61" customWidth="1"/>
    <col min="2566" max="2815" width="8.85546875" style="61"/>
    <col min="2816" max="2816" width="12.5703125" style="61" customWidth="1"/>
    <col min="2817" max="2817" width="10" style="61" customWidth="1"/>
    <col min="2818" max="2818" width="10.28515625" style="61" customWidth="1"/>
    <col min="2819" max="2819" width="14.5703125" style="61" customWidth="1"/>
    <col min="2820" max="2820" width="11.7109375" style="61" customWidth="1"/>
    <col min="2821" max="2821" width="13" style="61" customWidth="1"/>
    <col min="2822" max="3071" width="8.85546875" style="61"/>
    <col min="3072" max="3072" width="12.5703125" style="61" customWidth="1"/>
    <col min="3073" max="3073" width="10" style="61" customWidth="1"/>
    <col min="3074" max="3074" width="10.28515625" style="61" customWidth="1"/>
    <col min="3075" max="3075" width="14.5703125" style="61" customWidth="1"/>
    <col min="3076" max="3076" width="11.7109375" style="61" customWidth="1"/>
    <col min="3077" max="3077" width="13" style="61" customWidth="1"/>
    <col min="3078" max="3327" width="8.85546875" style="61"/>
    <col min="3328" max="3328" width="12.5703125" style="61" customWidth="1"/>
    <col min="3329" max="3329" width="10" style="61" customWidth="1"/>
    <col min="3330" max="3330" width="10.28515625" style="61" customWidth="1"/>
    <col min="3331" max="3331" width="14.5703125" style="61" customWidth="1"/>
    <col min="3332" max="3332" width="11.7109375" style="61" customWidth="1"/>
    <col min="3333" max="3333" width="13" style="61" customWidth="1"/>
    <col min="3334" max="3583" width="8.85546875" style="61"/>
    <col min="3584" max="3584" width="12.5703125" style="61" customWidth="1"/>
    <col min="3585" max="3585" width="10" style="61" customWidth="1"/>
    <col min="3586" max="3586" width="10.28515625" style="61" customWidth="1"/>
    <col min="3587" max="3587" width="14.5703125" style="61" customWidth="1"/>
    <col min="3588" max="3588" width="11.7109375" style="61" customWidth="1"/>
    <col min="3589" max="3589" width="13" style="61" customWidth="1"/>
    <col min="3590" max="3839" width="8.85546875" style="61"/>
    <col min="3840" max="3840" width="12.5703125" style="61" customWidth="1"/>
    <col min="3841" max="3841" width="10" style="61" customWidth="1"/>
    <col min="3842" max="3842" width="10.28515625" style="61" customWidth="1"/>
    <col min="3843" max="3843" width="14.5703125" style="61" customWidth="1"/>
    <col min="3844" max="3844" width="11.7109375" style="61" customWidth="1"/>
    <col min="3845" max="3845" width="13" style="61" customWidth="1"/>
    <col min="3846" max="4095" width="8.85546875" style="61"/>
    <col min="4096" max="4096" width="12.5703125" style="61" customWidth="1"/>
    <col min="4097" max="4097" width="10" style="61" customWidth="1"/>
    <col min="4098" max="4098" width="10.28515625" style="61" customWidth="1"/>
    <col min="4099" max="4099" width="14.5703125" style="61" customWidth="1"/>
    <col min="4100" max="4100" width="11.7109375" style="61" customWidth="1"/>
    <col min="4101" max="4101" width="13" style="61" customWidth="1"/>
    <col min="4102" max="4351" width="8.85546875" style="61"/>
    <col min="4352" max="4352" width="12.5703125" style="61" customWidth="1"/>
    <col min="4353" max="4353" width="10" style="61" customWidth="1"/>
    <col min="4354" max="4354" width="10.28515625" style="61" customWidth="1"/>
    <col min="4355" max="4355" width="14.5703125" style="61" customWidth="1"/>
    <col min="4356" max="4356" width="11.7109375" style="61" customWidth="1"/>
    <col min="4357" max="4357" width="13" style="61" customWidth="1"/>
    <col min="4358" max="4607" width="8.85546875" style="61"/>
    <col min="4608" max="4608" width="12.5703125" style="61" customWidth="1"/>
    <col min="4609" max="4609" width="10" style="61" customWidth="1"/>
    <col min="4610" max="4610" width="10.28515625" style="61" customWidth="1"/>
    <col min="4611" max="4611" width="14.5703125" style="61" customWidth="1"/>
    <col min="4612" max="4612" width="11.7109375" style="61" customWidth="1"/>
    <col min="4613" max="4613" width="13" style="61" customWidth="1"/>
    <col min="4614" max="4863" width="8.85546875" style="61"/>
    <col min="4864" max="4864" width="12.5703125" style="61" customWidth="1"/>
    <col min="4865" max="4865" width="10" style="61" customWidth="1"/>
    <col min="4866" max="4866" width="10.28515625" style="61" customWidth="1"/>
    <col min="4867" max="4867" width="14.5703125" style="61" customWidth="1"/>
    <col min="4868" max="4868" width="11.7109375" style="61" customWidth="1"/>
    <col min="4869" max="4869" width="13" style="61" customWidth="1"/>
    <col min="4870" max="5119" width="8.85546875" style="61"/>
    <col min="5120" max="5120" width="12.5703125" style="61" customWidth="1"/>
    <col min="5121" max="5121" width="10" style="61" customWidth="1"/>
    <col min="5122" max="5122" width="10.28515625" style="61" customWidth="1"/>
    <col min="5123" max="5123" width="14.5703125" style="61" customWidth="1"/>
    <col min="5124" max="5124" width="11.7109375" style="61" customWidth="1"/>
    <col min="5125" max="5125" width="13" style="61" customWidth="1"/>
    <col min="5126" max="5375" width="8.85546875" style="61"/>
    <col min="5376" max="5376" width="12.5703125" style="61" customWidth="1"/>
    <col min="5377" max="5377" width="10" style="61" customWidth="1"/>
    <col min="5378" max="5378" width="10.28515625" style="61" customWidth="1"/>
    <col min="5379" max="5379" width="14.5703125" style="61" customWidth="1"/>
    <col min="5380" max="5380" width="11.7109375" style="61" customWidth="1"/>
    <col min="5381" max="5381" width="13" style="61" customWidth="1"/>
    <col min="5382" max="5631" width="8.85546875" style="61"/>
    <col min="5632" max="5632" width="12.5703125" style="61" customWidth="1"/>
    <col min="5633" max="5633" width="10" style="61" customWidth="1"/>
    <col min="5634" max="5634" width="10.28515625" style="61" customWidth="1"/>
    <col min="5635" max="5635" width="14.5703125" style="61" customWidth="1"/>
    <col min="5636" max="5636" width="11.7109375" style="61" customWidth="1"/>
    <col min="5637" max="5637" width="13" style="61" customWidth="1"/>
    <col min="5638" max="5887" width="8.85546875" style="61"/>
    <col min="5888" max="5888" width="12.5703125" style="61" customWidth="1"/>
    <col min="5889" max="5889" width="10" style="61" customWidth="1"/>
    <col min="5890" max="5890" width="10.28515625" style="61" customWidth="1"/>
    <col min="5891" max="5891" width="14.5703125" style="61" customWidth="1"/>
    <col min="5892" max="5892" width="11.7109375" style="61" customWidth="1"/>
    <col min="5893" max="5893" width="13" style="61" customWidth="1"/>
    <col min="5894" max="6143" width="8.85546875" style="61"/>
    <col min="6144" max="6144" width="12.5703125" style="61" customWidth="1"/>
    <col min="6145" max="6145" width="10" style="61" customWidth="1"/>
    <col min="6146" max="6146" width="10.28515625" style="61" customWidth="1"/>
    <col min="6147" max="6147" width="14.5703125" style="61" customWidth="1"/>
    <col min="6148" max="6148" width="11.7109375" style="61" customWidth="1"/>
    <col min="6149" max="6149" width="13" style="61" customWidth="1"/>
    <col min="6150" max="6399" width="8.85546875" style="61"/>
    <col min="6400" max="6400" width="12.5703125" style="61" customWidth="1"/>
    <col min="6401" max="6401" width="10" style="61" customWidth="1"/>
    <col min="6402" max="6402" width="10.28515625" style="61" customWidth="1"/>
    <col min="6403" max="6403" width="14.5703125" style="61" customWidth="1"/>
    <col min="6404" max="6404" width="11.7109375" style="61" customWidth="1"/>
    <col min="6405" max="6405" width="13" style="61" customWidth="1"/>
    <col min="6406" max="6655" width="8.85546875" style="61"/>
    <col min="6656" max="6656" width="12.5703125" style="61" customWidth="1"/>
    <col min="6657" max="6657" width="10" style="61" customWidth="1"/>
    <col min="6658" max="6658" width="10.28515625" style="61" customWidth="1"/>
    <col min="6659" max="6659" width="14.5703125" style="61" customWidth="1"/>
    <col min="6660" max="6660" width="11.7109375" style="61" customWidth="1"/>
    <col min="6661" max="6661" width="13" style="61" customWidth="1"/>
    <col min="6662" max="6911" width="8.85546875" style="61"/>
    <col min="6912" max="6912" width="12.5703125" style="61" customWidth="1"/>
    <col min="6913" max="6913" width="10" style="61" customWidth="1"/>
    <col min="6914" max="6914" width="10.28515625" style="61" customWidth="1"/>
    <col min="6915" max="6915" width="14.5703125" style="61" customWidth="1"/>
    <col min="6916" max="6916" width="11.7109375" style="61" customWidth="1"/>
    <col min="6917" max="6917" width="13" style="61" customWidth="1"/>
    <col min="6918" max="7167" width="8.85546875" style="61"/>
    <col min="7168" max="7168" width="12.5703125" style="61" customWidth="1"/>
    <col min="7169" max="7169" width="10" style="61" customWidth="1"/>
    <col min="7170" max="7170" width="10.28515625" style="61" customWidth="1"/>
    <col min="7171" max="7171" width="14.5703125" style="61" customWidth="1"/>
    <col min="7172" max="7172" width="11.7109375" style="61" customWidth="1"/>
    <col min="7173" max="7173" width="13" style="61" customWidth="1"/>
    <col min="7174" max="7423" width="8.85546875" style="61"/>
    <col min="7424" max="7424" width="12.5703125" style="61" customWidth="1"/>
    <col min="7425" max="7425" width="10" style="61" customWidth="1"/>
    <col min="7426" max="7426" width="10.28515625" style="61" customWidth="1"/>
    <col min="7427" max="7427" width="14.5703125" style="61" customWidth="1"/>
    <col min="7428" max="7428" width="11.7109375" style="61" customWidth="1"/>
    <col min="7429" max="7429" width="13" style="61" customWidth="1"/>
    <col min="7430" max="7679" width="8.85546875" style="61"/>
    <col min="7680" max="7680" width="12.5703125" style="61" customWidth="1"/>
    <col min="7681" max="7681" width="10" style="61" customWidth="1"/>
    <col min="7682" max="7682" width="10.28515625" style="61" customWidth="1"/>
    <col min="7683" max="7683" width="14.5703125" style="61" customWidth="1"/>
    <col min="7684" max="7684" width="11.7109375" style="61" customWidth="1"/>
    <col min="7685" max="7685" width="13" style="61" customWidth="1"/>
    <col min="7686" max="7935" width="8.85546875" style="61"/>
    <col min="7936" max="7936" width="12.5703125" style="61" customWidth="1"/>
    <col min="7937" max="7937" width="10" style="61" customWidth="1"/>
    <col min="7938" max="7938" width="10.28515625" style="61" customWidth="1"/>
    <col min="7939" max="7939" width="14.5703125" style="61" customWidth="1"/>
    <col min="7940" max="7940" width="11.7109375" style="61" customWidth="1"/>
    <col min="7941" max="7941" width="13" style="61" customWidth="1"/>
    <col min="7942" max="8191" width="8.85546875" style="61"/>
    <col min="8192" max="8192" width="12.5703125" style="61" customWidth="1"/>
    <col min="8193" max="8193" width="10" style="61" customWidth="1"/>
    <col min="8194" max="8194" width="10.28515625" style="61" customWidth="1"/>
    <col min="8195" max="8195" width="14.5703125" style="61" customWidth="1"/>
    <col min="8196" max="8196" width="11.7109375" style="61" customWidth="1"/>
    <col min="8197" max="8197" width="13" style="61" customWidth="1"/>
    <col min="8198" max="8447" width="8.85546875" style="61"/>
    <col min="8448" max="8448" width="12.5703125" style="61" customWidth="1"/>
    <col min="8449" max="8449" width="10" style="61" customWidth="1"/>
    <col min="8450" max="8450" width="10.28515625" style="61" customWidth="1"/>
    <col min="8451" max="8451" width="14.5703125" style="61" customWidth="1"/>
    <col min="8452" max="8452" width="11.7109375" style="61" customWidth="1"/>
    <col min="8453" max="8453" width="13" style="61" customWidth="1"/>
    <col min="8454" max="8703" width="8.85546875" style="61"/>
    <col min="8704" max="8704" width="12.5703125" style="61" customWidth="1"/>
    <col min="8705" max="8705" width="10" style="61" customWidth="1"/>
    <col min="8706" max="8706" width="10.28515625" style="61" customWidth="1"/>
    <col min="8707" max="8707" width="14.5703125" style="61" customWidth="1"/>
    <col min="8708" max="8708" width="11.7109375" style="61" customWidth="1"/>
    <col min="8709" max="8709" width="13" style="61" customWidth="1"/>
    <col min="8710" max="8959" width="8.85546875" style="61"/>
    <col min="8960" max="8960" width="12.5703125" style="61" customWidth="1"/>
    <col min="8961" max="8961" width="10" style="61" customWidth="1"/>
    <col min="8962" max="8962" width="10.28515625" style="61" customWidth="1"/>
    <col min="8963" max="8963" width="14.5703125" style="61" customWidth="1"/>
    <col min="8964" max="8964" width="11.7109375" style="61" customWidth="1"/>
    <col min="8965" max="8965" width="13" style="61" customWidth="1"/>
    <col min="8966" max="9215" width="8.85546875" style="61"/>
    <col min="9216" max="9216" width="12.5703125" style="61" customWidth="1"/>
    <col min="9217" max="9217" width="10" style="61" customWidth="1"/>
    <col min="9218" max="9218" width="10.28515625" style="61" customWidth="1"/>
    <col min="9219" max="9219" width="14.5703125" style="61" customWidth="1"/>
    <col min="9220" max="9220" width="11.7109375" style="61" customWidth="1"/>
    <col min="9221" max="9221" width="13" style="61" customWidth="1"/>
    <col min="9222" max="9471" width="8.85546875" style="61"/>
    <col min="9472" max="9472" width="12.5703125" style="61" customWidth="1"/>
    <col min="9473" max="9473" width="10" style="61" customWidth="1"/>
    <col min="9474" max="9474" width="10.28515625" style="61" customWidth="1"/>
    <col min="9475" max="9475" width="14.5703125" style="61" customWidth="1"/>
    <col min="9476" max="9476" width="11.7109375" style="61" customWidth="1"/>
    <col min="9477" max="9477" width="13" style="61" customWidth="1"/>
    <col min="9478" max="9727" width="8.85546875" style="61"/>
    <col min="9728" max="9728" width="12.5703125" style="61" customWidth="1"/>
    <col min="9729" max="9729" width="10" style="61" customWidth="1"/>
    <col min="9730" max="9730" width="10.28515625" style="61" customWidth="1"/>
    <col min="9731" max="9731" width="14.5703125" style="61" customWidth="1"/>
    <col min="9732" max="9732" width="11.7109375" style="61" customWidth="1"/>
    <col min="9733" max="9733" width="13" style="61" customWidth="1"/>
    <col min="9734" max="9983" width="8.85546875" style="61"/>
    <col min="9984" max="9984" width="12.5703125" style="61" customWidth="1"/>
    <col min="9985" max="9985" width="10" style="61" customWidth="1"/>
    <col min="9986" max="9986" width="10.28515625" style="61" customWidth="1"/>
    <col min="9987" max="9987" width="14.5703125" style="61" customWidth="1"/>
    <col min="9988" max="9988" width="11.7109375" style="61" customWidth="1"/>
    <col min="9989" max="9989" width="13" style="61" customWidth="1"/>
    <col min="9990" max="10239" width="8.85546875" style="61"/>
    <col min="10240" max="10240" width="12.5703125" style="61" customWidth="1"/>
    <col min="10241" max="10241" width="10" style="61" customWidth="1"/>
    <col min="10242" max="10242" width="10.28515625" style="61" customWidth="1"/>
    <col min="10243" max="10243" width="14.5703125" style="61" customWidth="1"/>
    <col min="10244" max="10244" width="11.7109375" style="61" customWidth="1"/>
    <col min="10245" max="10245" width="13" style="61" customWidth="1"/>
    <col min="10246" max="10495" width="8.85546875" style="61"/>
    <col min="10496" max="10496" width="12.5703125" style="61" customWidth="1"/>
    <col min="10497" max="10497" width="10" style="61" customWidth="1"/>
    <col min="10498" max="10498" width="10.28515625" style="61" customWidth="1"/>
    <col min="10499" max="10499" width="14.5703125" style="61" customWidth="1"/>
    <col min="10500" max="10500" width="11.7109375" style="61" customWidth="1"/>
    <col min="10501" max="10501" width="13" style="61" customWidth="1"/>
    <col min="10502" max="10751" width="8.85546875" style="61"/>
    <col min="10752" max="10752" width="12.5703125" style="61" customWidth="1"/>
    <col min="10753" max="10753" width="10" style="61" customWidth="1"/>
    <col min="10754" max="10754" width="10.28515625" style="61" customWidth="1"/>
    <col min="10755" max="10755" width="14.5703125" style="61" customWidth="1"/>
    <col min="10756" max="10756" width="11.7109375" style="61" customWidth="1"/>
    <col min="10757" max="10757" width="13" style="61" customWidth="1"/>
    <col min="10758" max="11007" width="8.85546875" style="61"/>
    <col min="11008" max="11008" width="12.5703125" style="61" customWidth="1"/>
    <col min="11009" max="11009" width="10" style="61" customWidth="1"/>
    <col min="11010" max="11010" width="10.28515625" style="61" customWidth="1"/>
    <col min="11011" max="11011" width="14.5703125" style="61" customWidth="1"/>
    <col min="11012" max="11012" width="11.7109375" style="61" customWidth="1"/>
    <col min="11013" max="11013" width="13" style="61" customWidth="1"/>
    <col min="11014" max="11263" width="8.85546875" style="61"/>
    <col min="11264" max="11264" width="12.5703125" style="61" customWidth="1"/>
    <col min="11265" max="11265" width="10" style="61" customWidth="1"/>
    <col min="11266" max="11266" width="10.28515625" style="61" customWidth="1"/>
    <col min="11267" max="11267" width="14.5703125" style="61" customWidth="1"/>
    <col min="11268" max="11268" width="11.7109375" style="61" customWidth="1"/>
    <col min="11269" max="11269" width="13" style="61" customWidth="1"/>
    <col min="11270" max="11519" width="8.85546875" style="61"/>
    <col min="11520" max="11520" width="12.5703125" style="61" customWidth="1"/>
    <col min="11521" max="11521" width="10" style="61" customWidth="1"/>
    <col min="11522" max="11522" width="10.28515625" style="61" customWidth="1"/>
    <col min="11523" max="11523" width="14.5703125" style="61" customWidth="1"/>
    <col min="11524" max="11524" width="11.7109375" style="61" customWidth="1"/>
    <col min="11525" max="11525" width="13" style="61" customWidth="1"/>
    <col min="11526" max="11775" width="8.85546875" style="61"/>
    <col min="11776" max="11776" width="12.5703125" style="61" customWidth="1"/>
    <col min="11777" max="11777" width="10" style="61" customWidth="1"/>
    <col min="11778" max="11778" width="10.28515625" style="61" customWidth="1"/>
    <col min="11779" max="11779" width="14.5703125" style="61" customWidth="1"/>
    <col min="11780" max="11780" width="11.7109375" style="61" customWidth="1"/>
    <col min="11781" max="11781" width="13" style="61" customWidth="1"/>
    <col min="11782" max="12031" width="8.85546875" style="61"/>
    <col min="12032" max="12032" width="12.5703125" style="61" customWidth="1"/>
    <col min="12033" max="12033" width="10" style="61" customWidth="1"/>
    <col min="12034" max="12034" width="10.28515625" style="61" customWidth="1"/>
    <col min="12035" max="12035" width="14.5703125" style="61" customWidth="1"/>
    <col min="12036" max="12036" width="11.7109375" style="61" customWidth="1"/>
    <col min="12037" max="12037" width="13" style="61" customWidth="1"/>
    <col min="12038" max="12287" width="8.85546875" style="61"/>
    <col min="12288" max="12288" width="12.5703125" style="61" customWidth="1"/>
    <col min="12289" max="12289" width="10" style="61" customWidth="1"/>
    <col min="12290" max="12290" width="10.28515625" style="61" customWidth="1"/>
    <col min="12291" max="12291" width="14.5703125" style="61" customWidth="1"/>
    <col min="12292" max="12292" width="11.7109375" style="61" customWidth="1"/>
    <col min="12293" max="12293" width="13" style="61" customWidth="1"/>
    <col min="12294" max="12543" width="8.85546875" style="61"/>
    <col min="12544" max="12544" width="12.5703125" style="61" customWidth="1"/>
    <col min="12545" max="12545" width="10" style="61" customWidth="1"/>
    <col min="12546" max="12546" width="10.28515625" style="61" customWidth="1"/>
    <col min="12547" max="12547" width="14.5703125" style="61" customWidth="1"/>
    <col min="12548" max="12548" width="11.7109375" style="61" customWidth="1"/>
    <col min="12549" max="12549" width="13" style="61" customWidth="1"/>
    <col min="12550" max="12799" width="8.85546875" style="61"/>
    <col min="12800" max="12800" width="12.5703125" style="61" customWidth="1"/>
    <col min="12801" max="12801" width="10" style="61" customWidth="1"/>
    <col min="12802" max="12802" width="10.28515625" style="61" customWidth="1"/>
    <col min="12803" max="12803" width="14.5703125" style="61" customWidth="1"/>
    <col min="12804" max="12804" width="11.7109375" style="61" customWidth="1"/>
    <col min="12805" max="12805" width="13" style="61" customWidth="1"/>
    <col min="12806" max="13055" width="8.85546875" style="61"/>
    <col min="13056" max="13056" width="12.5703125" style="61" customWidth="1"/>
    <col min="13057" max="13057" width="10" style="61" customWidth="1"/>
    <col min="13058" max="13058" width="10.28515625" style="61" customWidth="1"/>
    <col min="13059" max="13059" width="14.5703125" style="61" customWidth="1"/>
    <col min="13060" max="13060" width="11.7109375" style="61" customWidth="1"/>
    <col min="13061" max="13061" width="13" style="61" customWidth="1"/>
    <col min="13062" max="13311" width="8.85546875" style="61"/>
    <col min="13312" max="13312" width="12.5703125" style="61" customWidth="1"/>
    <col min="13313" max="13313" width="10" style="61" customWidth="1"/>
    <col min="13314" max="13314" width="10.28515625" style="61" customWidth="1"/>
    <col min="13315" max="13315" width="14.5703125" style="61" customWidth="1"/>
    <col min="13316" max="13316" width="11.7109375" style="61" customWidth="1"/>
    <col min="13317" max="13317" width="13" style="61" customWidth="1"/>
    <col min="13318" max="13567" width="8.85546875" style="61"/>
    <col min="13568" max="13568" width="12.5703125" style="61" customWidth="1"/>
    <col min="13569" max="13569" width="10" style="61" customWidth="1"/>
    <col min="13570" max="13570" width="10.28515625" style="61" customWidth="1"/>
    <col min="13571" max="13571" width="14.5703125" style="61" customWidth="1"/>
    <col min="13572" max="13572" width="11.7109375" style="61" customWidth="1"/>
    <col min="13573" max="13573" width="13" style="61" customWidth="1"/>
    <col min="13574" max="13823" width="8.85546875" style="61"/>
    <col min="13824" max="13824" width="12.5703125" style="61" customWidth="1"/>
    <col min="13825" max="13825" width="10" style="61" customWidth="1"/>
    <col min="13826" max="13826" width="10.28515625" style="61" customWidth="1"/>
    <col min="13827" max="13827" width="14.5703125" style="61" customWidth="1"/>
    <col min="13828" max="13828" width="11.7109375" style="61" customWidth="1"/>
    <col min="13829" max="13829" width="13" style="61" customWidth="1"/>
    <col min="13830" max="14079" width="8.85546875" style="61"/>
    <col min="14080" max="14080" width="12.5703125" style="61" customWidth="1"/>
    <col min="14081" max="14081" width="10" style="61" customWidth="1"/>
    <col min="14082" max="14082" width="10.28515625" style="61" customWidth="1"/>
    <col min="14083" max="14083" width="14.5703125" style="61" customWidth="1"/>
    <col min="14084" max="14084" width="11.7109375" style="61" customWidth="1"/>
    <col min="14085" max="14085" width="13" style="61" customWidth="1"/>
    <col min="14086" max="14335" width="8.85546875" style="61"/>
    <col min="14336" max="14336" width="12.5703125" style="61" customWidth="1"/>
    <col min="14337" max="14337" width="10" style="61" customWidth="1"/>
    <col min="14338" max="14338" width="10.28515625" style="61" customWidth="1"/>
    <col min="14339" max="14339" width="14.5703125" style="61" customWidth="1"/>
    <col min="14340" max="14340" width="11.7109375" style="61" customWidth="1"/>
    <col min="14341" max="14341" width="13" style="61" customWidth="1"/>
    <col min="14342" max="14591" width="8.85546875" style="61"/>
    <col min="14592" max="14592" width="12.5703125" style="61" customWidth="1"/>
    <col min="14593" max="14593" width="10" style="61" customWidth="1"/>
    <col min="14594" max="14594" width="10.28515625" style="61" customWidth="1"/>
    <col min="14595" max="14595" width="14.5703125" style="61" customWidth="1"/>
    <col min="14596" max="14596" width="11.7109375" style="61" customWidth="1"/>
    <col min="14597" max="14597" width="13" style="61" customWidth="1"/>
    <col min="14598" max="14847" width="8.85546875" style="61"/>
    <col min="14848" max="14848" width="12.5703125" style="61" customWidth="1"/>
    <col min="14849" max="14849" width="10" style="61" customWidth="1"/>
    <col min="14850" max="14850" width="10.28515625" style="61" customWidth="1"/>
    <col min="14851" max="14851" width="14.5703125" style="61" customWidth="1"/>
    <col min="14852" max="14852" width="11.7109375" style="61" customWidth="1"/>
    <col min="14853" max="14853" width="13" style="61" customWidth="1"/>
    <col min="14854" max="15103" width="8.85546875" style="61"/>
    <col min="15104" max="15104" width="12.5703125" style="61" customWidth="1"/>
    <col min="15105" max="15105" width="10" style="61" customWidth="1"/>
    <col min="15106" max="15106" width="10.28515625" style="61" customWidth="1"/>
    <col min="15107" max="15107" width="14.5703125" style="61" customWidth="1"/>
    <col min="15108" max="15108" width="11.7109375" style="61" customWidth="1"/>
    <col min="15109" max="15109" width="13" style="61" customWidth="1"/>
    <col min="15110" max="15359" width="8.85546875" style="61"/>
    <col min="15360" max="15360" width="12.5703125" style="61" customWidth="1"/>
    <col min="15361" max="15361" width="10" style="61" customWidth="1"/>
    <col min="15362" max="15362" width="10.28515625" style="61" customWidth="1"/>
    <col min="15363" max="15363" width="14.5703125" style="61" customWidth="1"/>
    <col min="15364" max="15364" width="11.7109375" style="61" customWidth="1"/>
    <col min="15365" max="15365" width="13" style="61" customWidth="1"/>
    <col min="15366" max="15615" width="8.85546875" style="61"/>
    <col min="15616" max="15616" width="12.5703125" style="61" customWidth="1"/>
    <col min="15617" max="15617" width="10" style="61" customWidth="1"/>
    <col min="15618" max="15618" width="10.28515625" style="61" customWidth="1"/>
    <col min="15619" max="15619" width="14.5703125" style="61" customWidth="1"/>
    <col min="15620" max="15620" width="11.7109375" style="61" customWidth="1"/>
    <col min="15621" max="15621" width="13" style="61" customWidth="1"/>
    <col min="15622" max="15871" width="8.85546875" style="61"/>
    <col min="15872" max="15872" width="12.5703125" style="61" customWidth="1"/>
    <col min="15873" max="15873" width="10" style="61" customWidth="1"/>
    <col min="15874" max="15874" width="10.28515625" style="61" customWidth="1"/>
    <col min="15875" max="15875" width="14.5703125" style="61" customWidth="1"/>
    <col min="15876" max="15876" width="11.7109375" style="61" customWidth="1"/>
    <col min="15877" max="15877" width="13" style="61" customWidth="1"/>
    <col min="15878" max="16127" width="8.85546875" style="61"/>
    <col min="16128" max="16128" width="12.5703125" style="61" customWidth="1"/>
    <col min="16129" max="16129" width="10" style="61" customWidth="1"/>
    <col min="16130" max="16130" width="10.28515625" style="61" customWidth="1"/>
    <col min="16131" max="16131" width="14.5703125" style="61" customWidth="1"/>
    <col min="16132" max="16132" width="11.7109375" style="61" customWidth="1"/>
    <col min="16133" max="16133" width="13" style="61" customWidth="1"/>
    <col min="16134" max="16382" width="8.85546875" style="61"/>
    <col min="16383" max="16384" width="8.85546875" style="61" customWidth="1"/>
  </cols>
  <sheetData>
    <row r="1" spans="1:6" ht="36.75" customHeight="1">
      <c r="A1" s="691" t="s">
        <v>1042</v>
      </c>
      <c r="B1" s="691"/>
      <c r="C1" s="691"/>
      <c r="D1" s="691"/>
      <c r="E1" s="691"/>
      <c r="F1" s="691"/>
    </row>
    <row r="2" spans="1:6" ht="23.25" customHeight="1">
      <c r="A2" s="2" t="s">
        <v>0</v>
      </c>
      <c r="B2" s="2" t="s">
        <v>1</v>
      </c>
      <c r="C2" s="2" t="s">
        <v>103</v>
      </c>
      <c r="D2" s="2" t="s">
        <v>101</v>
      </c>
      <c r="E2" s="2" t="s">
        <v>399</v>
      </c>
      <c r="F2" s="2" t="s">
        <v>4</v>
      </c>
    </row>
    <row r="3" spans="1:6" ht="23.25" customHeight="1">
      <c r="A3" s="657" t="s">
        <v>371</v>
      </c>
      <c r="B3" s="657"/>
      <c r="C3" s="657"/>
      <c r="D3" s="657"/>
      <c r="E3" s="657"/>
      <c r="F3" s="122"/>
    </row>
    <row r="4" spans="1:6" ht="23.25" customHeight="1">
      <c r="A4" s="374">
        <v>1</v>
      </c>
      <c r="B4" s="112" t="s">
        <v>6</v>
      </c>
      <c r="C4" s="366">
        <v>25</v>
      </c>
      <c r="D4" s="366">
        <v>11</v>
      </c>
      <c r="E4" s="366">
        <v>8</v>
      </c>
      <c r="F4" s="349">
        <f t="shared" ref="F4:F16" si="0">SUM(C4:E4)</f>
        <v>44</v>
      </c>
    </row>
    <row r="5" spans="1:6" ht="23.25" customHeight="1">
      <c r="A5" s="374">
        <v>2</v>
      </c>
      <c r="B5" s="112" t="s">
        <v>7</v>
      </c>
      <c r="C5" s="366"/>
      <c r="D5" s="366">
        <v>18</v>
      </c>
      <c r="E5" s="366"/>
      <c r="F5" s="349">
        <f t="shared" si="0"/>
        <v>18</v>
      </c>
    </row>
    <row r="6" spans="1:6" ht="23.25" customHeight="1">
      <c r="A6" s="374">
        <v>3</v>
      </c>
      <c r="B6" s="112" t="s">
        <v>8</v>
      </c>
      <c r="C6" s="366">
        <v>17</v>
      </c>
      <c r="D6" s="366">
        <v>15</v>
      </c>
      <c r="E6" s="366"/>
      <c r="F6" s="349">
        <f t="shared" si="0"/>
        <v>32</v>
      </c>
    </row>
    <row r="7" spans="1:6" ht="23.25" customHeight="1">
      <c r="A7" s="374">
        <v>4</v>
      </c>
      <c r="B7" s="112" t="s">
        <v>9</v>
      </c>
      <c r="C7" s="366"/>
      <c r="D7" s="366"/>
      <c r="E7" s="366"/>
      <c r="F7" s="349">
        <f t="shared" si="0"/>
        <v>0</v>
      </c>
    </row>
    <row r="8" spans="1:6" ht="23.25" customHeight="1">
      <c r="A8" s="374">
        <v>5</v>
      </c>
      <c r="B8" s="112" t="s">
        <v>11</v>
      </c>
      <c r="C8" s="366">
        <v>24</v>
      </c>
      <c r="D8" s="366">
        <v>4</v>
      </c>
      <c r="E8" s="366"/>
      <c r="F8" s="349">
        <f t="shared" si="0"/>
        <v>28</v>
      </c>
    </row>
    <row r="9" spans="1:6" ht="23.25" customHeight="1">
      <c r="A9" s="374">
        <v>6</v>
      </c>
      <c r="B9" s="112" t="s">
        <v>16</v>
      </c>
      <c r="C9" s="366"/>
      <c r="D9" s="366"/>
      <c r="E9" s="366"/>
      <c r="F9" s="349">
        <f t="shared" si="0"/>
        <v>0</v>
      </c>
    </row>
    <row r="10" spans="1:6" ht="23.25" customHeight="1">
      <c r="A10" s="374">
        <v>7</v>
      </c>
      <c r="B10" s="112" t="s">
        <v>14</v>
      </c>
      <c r="C10" s="366"/>
      <c r="D10" s="366"/>
      <c r="E10" s="366">
        <v>3</v>
      </c>
      <c r="F10" s="349">
        <f t="shared" si="0"/>
        <v>3</v>
      </c>
    </row>
    <row r="11" spans="1:6" ht="23.25" customHeight="1">
      <c r="A11" s="374">
        <v>8</v>
      </c>
      <c r="B11" s="112" t="s">
        <v>13</v>
      </c>
      <c r="C11" s="366">
        <v>1</v>
      </c>
      <c r="D11" s="366"/>
      <c r="E11" s="366"/>
      <c r="F11" s="349">
        <f t="shared" si="0"/>
        <v>1</v>
      </c>
    </row>
    <row r="12" spans="1:6" ht="23.25" customHeight="1">
      <c r="A12" s="374">
        <v>9</v>
      </c>
      <c r="B12" s="112" t="s">
        <v>12</v>
      </c>
      <c r="C12" s="366"/>
      <c r="D12" s="366"/>
      <c r="E12" s="366">
        <v>12</v>
      </c>
      <c r="F12" s="349">
        <f t="shared" si="0"/>
        <v>12</v>
      </c>
    </row>
    <row r="13" spans="1:6" ht="23.25" customHeight="1">
      <c r="A13" s="374">
        <v>10</v>
      </c>
      <c r="B13" s="323" t="s">
        <v>17</v>
      </c>
      <c r="C13" s="366"/>
      <c r="D13" s="366"/>
      <c r="E13" s="366"/>
      <c r="F13" s="349">
        <f t="shared" si="0"/>
        <v>0</v>
      </c>
    </row>
    <row r="14" spans="1:6" ht="23.25" customHeight="1">
      <c r="A14" s="374">
        <v>11</v>
      </c>
      <c r="B14" s="323" t="s">
        <v>18</v>
      </c>
      <c r="C14" s="366"/>
      <c r="D14" s="366"/>
      <c r="E14" s="366"/>
      <c r="F14" s="349">
        <f t="shared" si="0"/>
        <v>0</v>
      </c>
    </row>
    <row r="15" spans="1:6" ht="23.25" customHeight="1">
      <c r="A15" s="374">
        <v>12</v>
      </c>
      <c r="B15" s="323" t="s">
        <v>616</v>
      </c>
      <c r="C15" s="366">
        <v>11</v>
      </c>
      <c r="D15" s="366"/>
      <c r="E15" s="366">
        <v>2</v>
      </c>
      <c r="F15" s="349">
        <f t="shared" si="0"/>
        <v>13</v>
      </c>
    </row>
    <row r="16" spans="1:6" ht="23.25" customHeight="1">
      <c r="A16" s="374">
        <v>13</v>
      </c>
      <c r="B16" s="323" t="s">
        <v>15</v>
      </c>
      <c r="C16" s="366"/>
      <c r="D16" s="366"/>
      <c r="E16" s="366">
        <v>2</v>
      </c>
      <c r="F16" s="349">
        <f t="shared" si="0"/>
        <v>2</v>
      </c>
    </row>
    <row r="17" spans="1:6" ht="23.25" customHeight="1">
      <c r="A17" s="178"/>
      <c r="B17" s="178" t="s">
        <v>4</v>
      </c>
      <c r="C17" s="349">
        <f>SUM(C4:C16)</f>
        <v>78</v>
      </c>
      <c r="D17" s="349">
        <f t="shared" ref="D17:E17" si="1">SUM(D4:D16)</f>
        <v>48</v>
      </c>
      <c r="E17" s="349">
        <f t="shared" si="1"/>
        <v>27</v>
      </c>
      <c r="F17" s="349">
        <f>SUM(F4:F16)</f>
        <v>153</v>
      </c>
    </row>
  </sheetData>
  <mergeCells count="2">
    <mergeCell ref="A1:F1"/>
    <mergeCell ref="A3:E3"/>
  </mergeCells>
  <printOptions horizontalCentered="1" verticalCentered="1"/>
  <pageMargins left="0.47244094488188981" right="0" top="0.43307086614173229" bottom="0" header="0.43307086614173229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60"/>
  <dimension ref="A1:H91"/>
  <sheetViews>
    <sheetView view="pageBreakPreview" zoomScaleSheetLayoutView="100" workbookViewId="0">
      <pane xSplit="1" ySplit="2" topLeftCell="B3" activePane="bottomRight" state="frozen"/>
      <selection activeCell="B9" sqref="B9"/>
      <selection pane="topRight" activeCell="B9" sqref="B9"/>
      <selection pane="bottomLeft" activeCell="B9" sqref="B9"/>
      <selection pane="bottomRight" activeCell="B8" sqref="B8"/>
    </sheetView>
  </sheetViews>
  <sheetFormatPr defaultColWidth="18.28515625" defaultRowHeight="20.25" customHeight="1"/>
  <cols>
    <col min="1" max="1" width="8.42578125" style="182" customWidth="1"/>
    <col min="2" max="2" width="21.85546875" style="182" customWidth="1"/>
    <col min="3" max="3" width="18.85546875" style="182" customWidth="1"/>
    <col min="4" max="4" width="19.140625" style="183" customWidth="1"/>
    <col min="5" max="5" width="23.28515625" style="183" customWidth="1"/>
    <col min="6" max="6" width="21.42578125" style="182" customWidth="1"/>
    <col min="7" max="7" width="19.28515625" style="182" hidden="1" customWidth="1"/>
    <col min="8" max="8" width="8.7109375" style="182" hidden="1" customWidth="1"/>
    <col min="9" max="16384" width="18.28515625" style="183"/>
  </cols>
  <sheetData>
    <row r="1" spans="1:8" ht="27.75" customHeight="1">
      <c r="C1" s="662" t="s">
        <v>1060</v>
      </c>
      <c r="D1" s="662"/>
      <c r="E1" s="662"/>
    </row>
    <row r="2" spans="1:8" s="437" customFormat="1" ht="38.25" customHeight="1">
      <c r="A2" s="17" t="s">
        <v>644</v>
      </c>
      <c r="B2" s="17" t="s">
        <v>696</v>
      </c>
      <c r="C2" s="17" t="s">
        <v>22</v>
      </c>
      <c r="D2" s="17" t="s">
        <v>23</v>
      </c>
      <c r="E2" s="179" t="s">
        <v>86</v>
      </c>
      <c r="F2" s="17" t="s">
        <v>53</v>
      </c>
      <c r="G2" s="125" t="s">
        <v>645</v>
      </c>
      <c r="H2" s="17" t="s">
        <v>104</v>
      </c>
    </row>
    <row r="3" spans="1:8" ht="20.25" customHeight="1">
      <c r="A3" s="416">
        <v>1</v>
      </c>
      <c r="B3" s="244" t="s">
        <v>6</v>
      </c>
      <c r="C3" s="4" t="s">
        <v>103</v>
      </c>
      <c r="D3" s="4" t="s">
        <v>105</v>
      </c>
      <c r="E3" s="4" t="s">
        <v>105</v>
      </c>
      <c r="F3" s="410" t="s">
        <v>106</v>
      </c>
      <c r="G3" s="410">
        <v>120.1</v>
      </c>
      <c r="H3" s="429">
        <v>1</v>
      </c>
    </row>
    <row r="4" spans="1:8" ht="20.25" customHeight="1">
      <c r="A4" s="696">
        <v>2</v>
      </c>
      <c r="B4" s="244" t="s">
        <v>6</v>
      </c>
      <c r="C4" s="4" t="s">
        <v>103</v>
      </c>
      <c r="D4" s="4" t="s">
        <v>108</v>
      </c>
      <c r="E4" s="661" t="s">
        <v>646</v>
      </c>
      <c r="F4" s="410" t="s">
        <v>107</v>
      </c>
      <c r="G4" s="410">
        <v>9.1999999999999993</v>
      </c>
      <c r="H4" s="429">
        <v>3</v>
      </c>
    </row>
    <row r="5" spans="1:8" ht="20.25" customHeight="1">
      <c r="A5" s="696"/>
      <c r="B5" s="244" t="s">
        <v>6</v>
      </c>
      <c r="C5" s="4" t="s">
        <v>103</v>
      </c>
      <c r="D5" s="4" t="s">
        <v>105</v>
      </c>
      <c r="E5" s="661"/>
      <c r="F5" s="410" t="s">
        <v>107</v>
      </c>
      <c r="G5" s="410">
        <v>234.34</v>
      </c>
      <c r="H5" s="429">
        <v>34</v>
      </c>
    </row>
    <row r="6" spans="1:8" ht="20.25" customHeight="1">
      <c r="A6" s="696">
        <v>3</v>
      </c>
      <c r="B6" s="244" t="s">
        <v>6</v>
      </c>
      <c r="C6" s="4" t="s">
        <v>103</v>
      </c>
      <c r="D6" s="4" t="s">
        <v>105</v>
      </c>
      <c r="E6" s="661" t="s">
        <v>1015</v>
      </c>
      <c r="F6" s="410" t="s">
        <v>110</v>
      </c>
      <c r="G6" s="410">
        <v>42.1</v>
      </c>
      <c r="H6" s="429">
        <v>5</v>
      </c>
    </row>
    <row r="7" spans="1:8" ht="20.25" customHeight="1">
      <c r="A7" s="696"/>
      <c r="B7" s="244" t="s">
        <v>6</v>
      </c>
      <c r="C7" s="4" t="s">
        <v>103</v>
      </c>
      <c r="D7" s="4" t="s">
        <v>132</v>
      </c>
      <c r="E7" s="661"/>
      <c r="F7" s="410" t="s">
        <v>110</v>
      </c>
      <c r="G7" s="410">
        <v>8</v>
      </c>
      <c r="H7" s="429">
        <v>30</v>
      </c>
    </row>
    <row r="8" spans="1:8" ht="20.25" customHeight="1">
      <c r="A8" s="696">
        <v>4</v>
      </c>
      <c r="B8" s="244" t="s">
        <v>6</v>
      </c>
      <c r="C8" s="4" t="s">
        <v>103</v>
      </c>
      <c r="D8" s="4" t="s">
        <v>105</v>
      </c>
      <c r="E8" s="661" t="s">
        <v>1014</v>
      </c>
      <c r="F8" s="696" t="s">
        <v>109</v>
      </c>
      <c r="G8" s="410">
        <v>190.1</v>
      </c>
      <c r="H8" s="429"/>
    </row>
    <row r="9" spans="1:8" ht="20.25" customHeight="1">
      <c r="A9" s="696"/>
      <c r="B9" s="244" t="s">
        <v>6</v>
      </c>
      <c r="C9" s="4" t="s">
        <v>103</v>
      </c>
      <c r="D9" s="4" t="s">
        <v>129</v>
      </c>
      <c r="E9" s="661"/>
      <c r="F9" s="696"/>
      <c r="G9" s="410">
        <v>17.149999999999999</v>
      </c>
      <c r="H9" s="429"/>
    </row>
    <row r="10" spans="1:8" ht="20.25" customHeight="1">
      <c r="A10" s="416">
        <v>5</v>
      </c>
      <c r="B10" s="244" t="s">
        <v>6</v>
      </c>
      <c r="C10" s="4" t="s">
        <v>103</v>
      </c>
      <c r="D10" s="661" t="s">
        <v>111</v>
      </c>
      <c r="E10" s="4" t="s">
        <v>693</v>
      </c>
      <c r="F10" s="410" t="s">
        <v>112</v>
      </c>
      <c r="G10" s="410">
        <v>7.95</v>
      </c>
      <c r="H10" s="429"/>
    </row>
    <row r="11" spans="1:8" ht="20.25" customHeight="1">
      <c r="A11" s="410">
        <v>6</v>
      </c>
      <c r="B11" s="244" t="s">
        <v>6</v>
      </c>
      <c r="C11" s="4" t="s">
        <v>103</v>
      </c>
      <c r="D11" s="661"/>
      <c r="E11" s="4" t="s">
        <v>1028</v>
      </c>
      <c r="F11" s="410" t="s">
        <v>113</v>
      </c>
      <c r="G11" s="410">
        <v>3.01</v>
      </c>
      <c r="H11" s="429"/>
    </row>
    <row r="12" spans="1:8" ht="20.25" customHeight="1">
      <c r="A12" s="416">
        <v>7</v>
      </c>
      <c r="B12" s="244" t="s">
        <v>6</v>
      </c>
      <c r="C12" s="4" t="s">
        <v>103</v>
      </c>
      <c r="D12" s="661"/>
      <c r="E12" s="4" t="s">
        <v>114</v>
      </c>
      <c r="F12" s="410" t="s">
        <v>115</v>
      </c>
      <c r="G12" s="410">
        <v>22.48</v>
      </c>
      <c r="H12" s="429"/>
    </row>
    <row r="13" spans="1:8" ht="20.25" customHeight="1">
      <c r="A13" s="410">
        <v>8</v>
      </c>
      <c r="B13" s="244" t="s">
        <v>6</v>
      </c>
      <c r="C13" s="4" t="s">
        <v>103</v>
      </c>
      <c r="D13" s="4" t="s">
        <v>116</v>
      </c>
      <c r="E13" s="4" t="s">
        <v>647</v>
      </c>
      <c r="F13" s="410" t="s">
        <v>117</v>
      </c>
      <c r="G13" s="410">
        <v>12</v>
      </c>
      <c r="H13" s="429">
        <v>38</v>
      </c>
    </row>
    <row r="14" spans="1:8" ht="20.25" customHeight="1">
      <c r="A14" s="416">
        <v>9</v>
      </c>
      <c r="B14" s="244" t="s">
        <v>6</v>
      </c>
      <c r="C14" s="4" t="s">
        <v>103</v>
      </c>
      <c r="D14" s="661" t="s">
        <v>118</v>
      </c>
      <c r="E14" s="4" t="s">
        <v>118</v>
      </c>
      <c r="F14" s="410" t="s">
        <v>119</v>
      </c>
      <c r="G14" s="410">
        <v>3</v>
      </c>
      <c r="H14" s="428">
        <v>43</v>
      </c>
    </row>
    <row r="15" spans="1:8" ht="20.25" customHeight="1">
      <c r="A15" s="410">
        <v>10</v>
      </c>
      <c r="B15" s="244" t="s">
        <v>6</v>
      </c>
      <c r="C15" s="4" t="s">
        <v>103</v>
      </c>
      <c r="D15" s="661"/>
      <c r="E15" s="4" t="s">
        <v>1016</v>
      </c>
      <c r="F15" s="410" t="s">
        <v>120</v>
      </c>
      <c r="G15" s="410">
        <v>1.2</v>
      </c>
      <c r="H15" s="428">
        <v>4</v>
      </c>
    </row>
    <row r="16" spans="1:8" ht="20.25" customHeight="1">
      <c r="A16" s="416">
        <v>11</v>
      </c>
      <c r="B16" s="244" t="s">
        <v>6</v>
      </c>
      <c r="C16" s="4" t="s">
        <v>103</v>
      </c>
      <c r="D16" s="661"/>
      <c r="E16" s="4" t="s">
        <v>1017</v>
      </c>
      <c r="F16" s="410" t="s">
        <v>121</v>
      </c>
      <c r="G16" s="410">
        <v>3.9849999999999999</v>
      </c>
      <c r="H16" s="428">
        <v>20</v>
      </c>
    </row>
    <row r="17" spans="1:8" ht="20.25" customHeight="1">
      <c r="A17" s="410">
        <v>12</v>
      </c>
      <c r="B17" s="244" t="s">
        <v>6</v>
      </c>
      <c r="C17" s="4" t="s">
        <v>103</v>
      </c>
      <c r="D17" s="661" t="s">
        <v>122</v>
      </c>
      <c r="E17" s="4" t="s">
        <v>1029</v>
      </c>
      <c r="F17" s="410" t="s">
        <v>123</v>
      </c>
      <c r="G17" s="410">
        <v>6.2</v>
      </c>
      <c r="H17" s="428">
        <v>12</v>
      </c>
    </row>
    <row r="18" spans="1:8" ht="20.25" customHeight="1">
      <c r="A18" s="416">
        <v>13</v>
      </c>
      <c r="B18" s="244" t="s">
        <v>6</v>
      </c>
      <c r="C18" s="4" t="s">
        <v>103</v>
      </c>
      <c r="D18" s="661"/>
      <c r="E18" s="4" t="s">
        <v>122</v>
      </c>
      <c r="F18" s="410" t="s">
        <v>124</v>
      </c>
      <c r="G18" s="410">
        <v>4.5</v>
      </c>
      <c r="H18" s="698">
        <v>13</v>
      </c>
    </row>
    <row r="19" spans="1:8" ht="20.25" customHeight="1">
      <c r="A19" s="410">
        <v>14</v>
      </c>
      <c r="B19" s="244" t="s">
        <v>6</v>
      </c>
      <c r="C19" s="4" t="s">
        <v>103</v>
      </c>
      <c r="D19" s="661"/>
      <c r="E19" s="4" t="s">
        <v>1018</v>
      </c>
      <c r="F19" s="410" t="s">
        <v>125</v>
      </c>
      <c r="G19" s="410">
        <v>8.9499999999999993</v>
      </c>
      <c r="H19" s="698"/>
    </row>
    <row r="20" spans="1:8" ht="20.25" customHeight="1">
      <c r="A20" s="416">
        <v>15</v>
      </c>
      <c r="B20" s="244" t="s">
        <v>6</v>
      </c>
      <c r="C20" s="4" t="s">
        <v>103</v>
      </c>
      <c r="D20" s="661"/>
      <c r="E20" s="4" t="s">
        <v>139</v>
      </c>
      <c r="F20" s="410" t="s">
        <v>127</v>
      </c>
      <c r="G20" s="410">
        <v>1.4</v>
      </c>
      <c r="H20" s="699">
        <v>21</v>
      </c>
    </row>
    <row r="21" spans="1:8" ht="20.25" customHeight="1">
      <c r="A21" s="410">
        <v>16</v>
      </c>
      <c r="B21" s="244" t="s">
        <v>6</v>
      </c>
      <c r="C21" s="4" t="s">
        <v>103</v>
      </c>
      <c r="D21" s="661"/>
      <c r="E21" s="4" t="s">
        <v>653</v>
      </c>
      <c r="F21" s="410" t="s">
        <v>126</v>
      </c>
      <c r="G21" s="410">
        <v>88.99</v>
      </c>
      <c r="H21" s="699"/>
    </row>
    <row r="22" spans="1:8" ht="20.25" customHeight="1">
      <c r="A22" s="416">
        <v>17</v>
      </c>
      <c r="B22" s="244" t="s">
        <v>6</v>
      </c>
      <c r="C22" s="4" t="s">
        <v>103</v>
      </c>
      <c r="D22" s="4" t="s">
        <v>108</v>
      </c>
      <c r="E22" s="4" t="s">
        <v>108</v>
      </c>
      <c r="F22" s="410" t="s">
        <v>128</v>
      </c>
      <c r="G22" s="410">
        <v>120.5</v>
      </c>
      <c r="H22" s="429">
        <v>24</v>
      </c>
    </row>
    <row r="23" spans="1:8" ht="20.25" customHeight="1">
      <c r="A23" s="410">
        <v>18</v>
      </c>
      <c r="B23" s="244" t="s">
        <v>6</v>
      </c>
      <c r="C23" s="4" t="s">
        <v>103</v>
      </c>
      <c r="D23" s="661" t="s">
        <v>129</v>
      </c>
      <c r="E23" s="4" t="s">
        <v>129</v>
      </c>
      <c r="F23" s="410" t="s">
        <v>130</v>
      </c>
      <c r="G23" s="410">
        <v>424.3</v>
      </c>
      <c r="H23" s="429">
        <v>25</v>
      </c>
    </row>
    <row r="24" spans="1:8" ht="20.25" customHeight="1">
      <c r="A24" s="416">
        <v>19</v>
      </c>
      <c r="B24" s="244" t="s">
        <v>6</v>
      </c>
      <c r="C24" s="4" t="s">
        <v>103</v>
      </c>
      <c r="D24" s="661"/>
      <c r="E24" s="4" t="s">
        <v>1019</v>
      </c>
      <c r="F24" s="410" t="s">
        <v>131</v>
      </c>
      <c r="G24" s="410">
        <v>460.2</v>
      </c>
      <c r="H24" s="429">
        <v>23</v>
      </c>
    </row>
    <row r="25" spans="1:8" ht="20.25" customHeight="1">
      <c r="A25" s="410">
        <v>20</v>
      </c>
      <c r="B25" s="244" t="s">
        <v>6</v>
      </c>
      <c r="C25" s="4" t="s">
        <v>103</v>
      </c>
      <c r="D25" s="661" t="s">
        <v>132</v>
      </c>
      <c r="E25" s="4" t="s">
        <v>1020</v>
      </c>
      <c r="F25" s="410" t="s">
        <v>133</v>
      </c>
      <c r="G25" s="410">
        <v>10.225</v>
      </c>
      <c r="H25" s="428">
        <v>29</v>
      </c>
    </row>
    <row r="26" spans="1:8" ht="20.25" customHeight="1">
      <c r="A26" s="416">
        <v>21</v>
      </c>
      <c r="B26" s="244" t="s">
        <v>6</v>
      </c>
      <c r="C26" s="4" t="s">
        <v>103</v>
      </c>
      <c r="D26" s="661"/>
      <c r="E26" s="4" t="s">
        <v>134</v>
      </c>
      <c r="F26" s="412">
        <v>629135</v>
      </c>
      <c r="G26" s="410">
        <v>3.25</v>
      </c>
      <c r="H26" s="428">
        <v>34</v>
      </c>
    </row>
    <row r="27" spans="1:8" ht="20.25" customHeight="1">
      <c r="A27" s="410">
        <v>22</v>
      </c>
      <c r="B27" s="244" t="s">
        <v>6</v>
      </c>
      <c r="C27" s="4" t="s">
        <v>103</v>
      </c>
      <c r="D27" s="661" t="s">
        <v>103</v>
      </c>
      <c r="E27" s="4" t="s">
        <v>1021</v>
      </c>
      <c r="F27" s="410" t="s">
        <v>135</v>
      </c>
      <c r="G27" s="410">
        <v>26.074000000000002</v>
      </c>
      <c r="H27" s="428">
        <v>2</v>
      </c>
    </row>
    <row r="28" spans="1:8" ht="20.25" customHeight="1">
      <c r="A28" s="416">
        <v>23</v>
      </c>
      <c r="B28" s="244" t="s">
        <v>6</v>
      </c>
      <c r="C28" s="4" t="s">
        <v>103</v>
      </c>
      <c r="D28" s="661"/>
      <c r="E28" s="4" t="s">
        <v>1022</v>
      </c>
      <c r="F28" s="410" t="s">
        <v>136</v>
      </c>
      <c r="G28" s="410">
        <v>8.4649999999999999</v>
      </c>
      <c r="H28" s="428">
        <v>26</v>
      </c>
    </row>
    <row r="29" spans="1:8" ht="20.25" customHeight="1">
      <c r="A29" s="410">
        <v>24</v>
      </c>
      <c r="B29" s="244" t="s">
        <v>6</v>
      </c>
      <c r="C29" s="4" t="s">
        <v>103</v>
      </c>
      <c r="D29" s="661"/>
      <c r="E29" s="4" t="s">
        <v>103</v>
      </c>
      <c r="F29" s="410" t="s">
        <v>137</v>
      </c>
      <c r="G29" s="410">
        <v>0.03</v>
      </c>
      <c r="H29" s="429">
        <v>32</v>
      </c>
    </row>
    <row r="30" spans="1:8" ht="20.25" customHeight="1">
      <c r="A30" s="416">
        <v>25</v>
      </c>
      <c r="B30" s="244" t="s">
        <v>6</v>
      </c>
      <c r="C30" s="4" t="s">
        <v>103</v>
      </c>
      <c r="D30" s="661"/>
      <c r="E30" s="4" t="s">
        <v>1023</v>
      </c>
      <c r="F30" s="410" t="s">
        <v>138</v>
      </c>
      <c r="G30" s="410">
        <v>5.125</v>
      </c>
      <c r="H30" s="429">
        <v>14</v>
      </c>
    </row>
    <row r="31" spans="1:8" ht="20.25" customHeight="1">
      <c r="A31" s="410">
        <v>1</v>
      </c>
      <c r="B31" s="244" t="s">
        <v>13</v>
      </c>
      <c r="C31" s="4" t="s">
        <v>103</v>
      </c>
      <c r="D31" s="4" t="s">
        <v>122</v>
      </c>
      <c r="E31" s="4" t="s">
        <v>139</v>
      </c>
      <c r="F31" s="410" t="s">
        <v>127</v>
      </c>
      <c r="G31" s="410">
        <v>14.664999999999999</v>
      </c>
      <c r="H31" s="429">
        <v>18</v>
      </c>
    </row>
    <row r="32" spans="1:8" ht="20.25" customHeight="1">
      <c r="A32" s="410">
        <v>1</v>
      </c>
      <c r="B32" s="244" t="s">
        <v>11</v>
      </c>
      <c r="C32" s="4" t="s">
        <v>103</v>
      </c>
      <c r="D32" s="661" t="s">
        <v>118</v>
      </c>
      <c r="E32" s="4" t="s">
        <v>118</v>
      </c>
      <c r="F32" s="438" t="s">
        <v>119</v>
      </c>
      <c r="G32" s="410">
        <v>99.7</v>
      </c>
      <c r="H32" s="699">
        <v>27</v>
      </c>
    </row>
    <row r="33" spans="1:8" ht="20.25" customHeight="1">
      <c r="A33" s="410">
        <v>2</v>
      </c>
      <c r="B33" s="244" t="s">
        <v>11</v>
      </c>
      <c r="C33" s="4" t="s">
        <v>103</v>
      </c>
      <c r="D33" s="661"/>
      <c r="E33" s="4" t="s">
        <v>1016</v>
      </c>
      <c r="F33" s="438" t="s">
        <v>120</v>
      </c>
      <c r="G33" s="410">
        <v>31.19</v>
      </c>
      <c r="H33" s="699"/>
    </row>
    <row r="34" spans="1:8" ht="20.25" customHeight="1">
      <c r="A34" s="410">
        <v>3</v>
      </c>
      <c r="B34" s="244" t="s">
        <v>11</v>
      </c>
      <c r="C34" s="4" t="s">
        <v>103</v>
      </c>
      <c r="D34" s="661"/>
      <c r="E34" s="4" t="s">
        <v>1024</v>
      </c>
      <c r="F34" s="438" t="s">
        <v>140</v>
      </c>
      <c r="G34" s="410">
        <v>10.59</v>
      </c>
      <c r="H34" s="429">
        <v>35</v>
      </c>
    </row>
    <row r="35" spans="1:8" ht="20.25" customHeight="1">
      <c r="A35" s="410">
        <v>4</v>
      </c>
      <c r="B35" s="244" t="s">
        <v>11</v>
      </c>
      <c r="C35" s="4" t="s">
        <v>103</v>
      </c>
      <c r="D35" s="661"/>
      <c r="E35" s="4" t="s">
        <v>1017</v>
      </c>
      <c r="F35" s="438" t="s">
        <v>121</v>
      </c>
      <c r="G35" s="410">
        <v>34</v>
      </c>
      <c r="H35" s="429">
        <v>3</v>
      </c>
    </row>
    <row r="36" spans="1:8" ht="20.25" customHeight="1">
      <c r="A36" s="696">
        <v>5</v>
      </c>
      <c r="B36" s="244" t="s">
        <v>11</v>
      </c>
      <c r="C36" s="4" t="s">
        <v>103</v>
      </c>
      <c r="D36" s="4" t="s">
        <v>118</v>
      </c>
      <c r="E36" s="661" t="s">
        <v>1026</v>
      </c>
      <c r="F36" s="700" t="s">
        <v>123</v>
      </c>
      <c r="G36" s="410">
        <v>11.1</v>
      </c>
      <c r="H36" s="429">
        <v>36</v>
      </c>
    </row>
    <row r="37" spans="1:8" ht="20.25" customHeight="1">
      <c r="A37" s="696"/>
      <c r="B37" s="244" t="s">
        <v>11</v>
      </c>
      <c r="C37" s="4" t="s">
        <v>103</v>
      </c>
      <c r="D37" s="4" t="s">
        <v>122</v>
      </c>
      <c r="E37" s="661"/>
      <c r="F37" s="696"/>
      <c r="G37" s="410">
        <v>26.715</v>
      </c>
      <c r="H37" s="418">
        <v>43</v>
      </c>
    </row>
    <row r="38" spans="1:8" ht="20.25" customHeight="1">
      <c r="A38" s="410">
        <v>6</v>
      </c>
      <c r="B38" s="244" t="s">
        <v>11</v>
      </c>
      <c r="C38" s="4" t="s">
        <v>103</v>
      </c>
      <c r="D38" s="661" t="s">
        <v>118</v>
      </c>
      <c r="E38" s="4" t="s">
        <v>1030</v>
      </c>
      <c r="F38" s="410" t="s">
        <v>648</v>
      </c>
      <c r="G38" s="410">
        <v>270</v>
      </c>
      <c r="H38" s="429">
        <v>37</v>
      </c>
    </row>
    <row r="39" spans="1:8" ht="20.25" customHeight="1">
      <c r="A39" s="410">
        <v>7</v>
      </c>
      <c r="B39" s="244" t="s">
        <v>11</v>
      </c>
      <c r="C39" s="4" t="s">
        <v>103</v>
      </c>
      <c r="D39" s="661"/>
      <c r="E39" s="4" t="s">
        <v>1031</v>
      </c>
      <c r="F39" s="410" t="s">
        <v>649</v>
      </c>
      <c r="G39" s="410">
        <v>530</v>
      </c>
      <c r="H39" s="418">
        <v>38</v>
      </c>
    </row>
    <row r="40" spans="1:8" ht="20.25" customHeight="1">
      <c r="A40" s="696">
        <v>8</v>
      </c>
      <c r="B40" s="244" t="s">
        <v>11</v>
      </c>
      <c r="C40" s="4" t="s">
        <v>103</v>
      </c>
      <c r="D40" s="4" t="s">
        <v>122</v>
      </c>
      <c r="E40" s="661" t="s">
        <v>1025</v>
      </c>
      <c r="F40" s="438" t="s">
        <v>141</v>
      </c>
      <c r="G40" s="410">
        <v>15.31</v>
      </c>
      <c r="H40" s="418">
        <v>4</v>
      </c>
    </row>
    <row r="41" spans="1:8" ht="20.25" customHeight="1">
      <c r="A41" s="696"/>
      <c r="B41" s="244" t="s">
        <v>11</v>
      </c>
      <c r="C41" s="4" t="s">
        <v>103</v>
      </c>
      <c r="D41" s="4" t="s">
        <v>118</v>
      </c>
      <c r="E41" s="661"/>
      <c r="F41" s="438" t="s">
        <v>141</v>
      </c>
      <c r="G41" s="410">
        <v>11.29</v>
      </c>
      <c r="H41" s="418">
        <v>10</v>
      </c>
    </row>
    <row r="42" spans="1:8" ht="20.25" customHeight="1">
      <c r="A42" s="410">
        <v>9</v>
      </c>
      <c r="B42" s="244" t="s">
        <v>11</v>
      </c>
      <c r="C42" s="4" t="s">
        <v>103</v>
      </c>
      <c r="D42" s="661" t="s">
        <v>122</v>
      </c>
      <c r="E42" s="4" t="s">
        <v>122</v>
      </c>
      <c r="F42" s="293" t="s">
        <v>124</v>
      </c>
      <c r="G42" s="410">
        <v>4.25</v>
      </c>
      <c r="H42" s="418">
        <v>20</v>
      </c>
    </row>
    <row r="43" spans="1:8" ht="20.25" customHeight="1">
      <c r="A43" s="410">
        <v>10</v>
      </c>
      <c r="B43" s="244" t="s">
        <v>11</v>
      </c>
      <c r="C43" s="4" t="s">
        <v>103</v>
      </c>
      <c r="D43" s="661"/>
      <c r="E43" s="4" t="s">
        <v>139</v>
      </c>
      <c r="F43" s="410" t="s">
        <v>127</v>
      </c>
      <c r="G43" s="410">
        <v>17.09</v>
      </c>
      <c r="H43" s="418">
        <v>12</v>
      </c>
    </row>
    <row r="44" spans="1:8" ht="20.25" customHeight="1">
      <c r="A44" s="410">
        <v>11</v>
      </c>
      <c r="B44" s="244" t="s">
        <v>11</v>
      </c>
      <c r="C44" s="4" t="s">
        <v>103</v>
      </c>
      <c r="D44" s="661" t="s">
        <v>650</v>
      </c>
      <c r="E44" s="4" t="s">
        <v>650</v>
      </c>
      <c r="F44" s="410" t="s">
        <v>651</v>
      </c>
      <c r="G44" s="410">
        <v>31.26</v>
      </c>
      <c r="H44" s="418">
        <v>13</v>
      </c>
    </row>
    <row r="45" spans="1:8" ht="20.25" customHeight="1">
      <c r="A45" s="410">
        <v>12</v>
      </c>
      <c r="B45" s="244" t="s">
        <v>11</v>
      </c>
      <c r="C45" s="4" t="s">
        <v>103</v>
      </c>
      <c r="D45" s="661"/>
      <c r="E45" s="4" t="s">
        <v>1032</v>
      </c>
      <c r="F45" s="410" t="s">
        <v>652</v>
      </c>
      <c r="G45" s="410">
        <v>42.65</v>
      </c>
      <c r="H45" s="418">
        <v>4</v>
      </c>
    </row>
    <row r="46" spans="1:8" ht="20.25" customHeight="1">
      <c r="A46" s="410">
        <v>13</v>
      </c>
      <c r="B46" s="244" t="s">
        <v>11</v>
      </c>
      <c r="C46" s="4" t="s">
        <v>103</v>
      </c>
      <c r="D46" s="661"/>
      <c r="E46" s="4" t="s">
        <v>653</v>
      </c>
      <c r="F46" s="410" t="s">
        <v>126</v>
      </c>
      <c r="G46" s="410">
        <v>13.93</v>
      </c>
      <c r="H46" s="418">
        <v>7</v>
      </c>
    </row>
    <row r="47" spans="1:8" ht="20.25" customHeight="1">
      <c r="A47" s="410">
        <v>14</v>
      </c>
      <c r="B47" s="244" t="s">
        <v>11</v>
      </c>
      <c r="C47" s="4" t="s">
        <v>103</v>
      </c>
      <c r="D47" s="661"/>
      <c r="E47" s="4" t="s">
        <v>654</v>
      </c>
      <c r="F47" s="416" t="s">
        <v>655</v>
      </c>
      <c r="G47" s="410">
        <v>14.98</v>
      </c>
      <c r="H47" s="427">
        <v>42</v>
      </c>
    </row>
    <row r="48" spans="1:8" ht="20.25" customHeight="1">
      <c r="A48" s="410">
        <v>15</v>
      </c>
      <c r="B48" s="244" t="s">
        <v>11</v>
      </c>
      <c r="C48" s="4" t="s">
        <v>103</v>
      </c>
      <c r="D48" s="661"/>
      <c r="E48" s="4" t="s">
        <v>656</v>
      </c>
      <c r="F48" s="410" t="s">
        <v>657</v>
      </c>
      <c r="G48" s="410">
        <v>74.31</v>
      </c>
      <c r="H48" s="427">
        <v>8</v>
      </c>
    </row>
    <row r="49" spans="1:8" ht="20.25" customHeight="1">
      <c r="A49" s="410">
        <v>16</v>
      </c>
      <c r="B49" s="244" t="s">
        <v>11</v>
      </c>
      <c r="C49" s="4" t="s">
        <v>103</v>
      </c>
      <c r="D49" s="661"/>
      <c r="E49" s="4" t="s">
        <v>658</v>
      </c>
      <c r="F49" s="416" t="s">
        <v>125</v>
      </c>
      <c r="G49" s="410">
        <v>13.63</v>
      </c>
      <c r="H49" s="427">
        <v>20</v>
      </c>
    </row>
    <row r="50" spans="1:8" ht="20.25" customHeight="1">
      <c r="A50" s="410">
        <v>17</v>
      </c>
      <c r="B50" s="244" t="s">
        <v>11</v>
      </c>
      <c r="C50" s="4" t="s">
        <v>103</v>
      </c>
      <c r="D50" s="661" t="s">
        <v>659</v>
      </c>
      <c r="E50" s="4" t="s">
        <v>659</v>
      </c>
      <c r="F50" s="416" t="s">
        <v>660</v>
      </c>
      <c r="G50" s="410">
        <v>1142.75</v>
      </c>
      <c r="H50" s="697">
        <v>15</v>
      </c>
    </row>
    <row r="51" spans="1:8" ht="20.25" customHeight="1">
      <c r="A51" s="410">
        <v>18</v>
      </c>
      <c r="B51" s="244" t="s">
        <v>11</v>
      </c>
      <c r="C51" s="4" t="s">
        <v>103</v>
      </c>
      <c r="D51" s="661"/>
      <c r="E51" s="4" t="s">
        <v>669</v>
      </c>
      <c r="F51" s="416">
        <v>628750</v>
      </c>
      <c r="G51" s="410">
        <v>4946.42</v>
      </c>
      <c r="H51" s="697"/>
    </row>
    <row r="52" spans="1:8" ht="20.25" customHeight="1">
      <c r="A52" s="410">
        <v>19</v>
      </c>
      <c r="B52" s="244" t="s">
        <v>11</v>
      </c>
      <c r="C52" s="4" t="s">
        <v>103</v>
      </c>
      <c r="D52" s="661"/>
      <c r="E52" s="4" t="s">
        <v>670</v>
      </c>
      <c r="F52" s="416" t="s">
        <v>661</v>
      </c>
      <c r="G52" s="410">
        <v>146.41999999999999</v>
      </c>
      <c r="H52" s="427">
        <v>20</v>
      </c>
    </row>
    <row r="53" spans="1:8" ht="20.25" customHeight="1">
      <c r="A53" s="696">
        <v>20</v>
      </c>
      <c r="B53" s="244" t="s">
        <v>11</v>
      </c>
      <c r="C53" s="4" t="s">
        <v>103</v>
      </c>
      <c r="D53" s="4" t="s">
        <v>659</v>
      </c>
      <c r="E53" s="661" t="s">
        <v>662</v>
      </c>
      <c r="F53" s="416" t="s">
        <v>663</v>
      </c>
      <c r="G53" s="410">
        <v>18.07</v>
      </c>
      <c r="H53" s="697">
        <v>6</v>
      </c>
    </row>
    <row r="54" spans="1:8" ht="20.25" customHeight="1">
      <c r="A54" s="696"/>
      <c r="B54" s="244" t="s">
        <v>11</v>
      </c>
      <c r="C54" s="4" t="s">
        <v>103</v>
      </c>
      <c r="D54" s="4" t="s">
        <v>664</v>
      </c>
      <c r="E54" s="661"/>
      <c r="F54" s="416" t="s">
        <v>663</v>
      </c>
      <c r="G54" s="410">
        <v>18.61</v>
      </c>
      <c r="H54" s="697"/>
    </row>
    <row r="55" spans="1:8" ht="20.25" customHeight="1">
      <c r="A55" s="410">
        <v>21</v>
      </c>
      <c r="B55" s="244" t="s">
        <v>11</v>
      </c>
      <c r="C55" s="4" t="s">
        <v>103</v>
      </c>
      <c r="D55" s="661" t="s">
        <v>664</v>
      </c>
      <c r="E55" s="4" t="s">
        <v>664</v>
      </c>
      <c r="F55" s="416" t="s">
        <v>665</v>
      </c>
      <c r="G55" s="410">
        <v>2442.4699999999998</v>
      </c>
      <c r="H55" s="697"/>
    </row>
    <row r="56" spans="1:8" ht="20.25" customHeight="1">
      <c r="A56" s="410">
        <v>22</v>
      </c>
      <c r="B56" s="244" t="s">
        <v>11</v>
      </c>
      <c r="C56" s="4" t="s">
        <v>103</v>
      </c>
      <c r="D56" s="661"/>
      <c r="E56" s="4" t="s">
        <v>1033</v>
      </c>
      <c r="F56" s="416" t="s">
        <v>666</v>
      </c>
      <c r="G56" s="410">
        <v>1567.7750000000001</v>
      </c>
      <c r="H56" s="427">
        <v>13</v>
      </c>
    </row>
    <row r="57" spans="1:8" ht="20.25" customHeight="1">
      <c r="A57" s="410">
        <v>23</v>
      </c>
      <c r="B57" s="244" t="s">
        <v>11</v>
      </c>
      <c r="C57" s="4" t="s">
        <v>103</v>
      </c>
      <c r="D57" s="661"/>
      <c r="E57" s="4" t="s">
        <v>1034</v>
      </c>
      <c r="F57" s="416" t="s">
        <v>667</v>
      </c>
      <c r="G57" s="410">
        <v>2265.5650000000001</v>
      </c>
      <c r="H57" s="427">
        <v>17</v>
      </c>
    </row>
    <row r="58" spans="1:8" ht="20.25" customHeight="1">
      <c r="A58" s="410">
        <v>24</v>
      </c>
      <c r="B58" s="244" t="s">
        <v>11</v>
      </c>
      <c r="C58" s="4" t="s">
        <v>103</v>
      </c>
      <c r="D58" s="661"/>
      <c r="E58" s="4" t="s">
        <v>1035</v>
      </c>
      <c r="F58" s="416" t="s">
        <v>668</v>
      </c>
      <c r="G58" s="410">
        <v>406.90499999999997</v>
      </c>
      <c r="H58" s="697">
        <v>21</v>
      </c>
    </row>
    <row r="59" spans="1:8" ht="20.25" customHeight="1">
      <c r="A59" s="410">
        <v>1</v>
      </c>
      <c r="B59" s="244" t="s">
        <v>616</v>
      </c>
      <c r="C59" s="4" t="s">
        <v>103</v>
      </c>
      <c r="D59" s="4" t="s">
        <v>118</v>
      </c>
      <c r="E59" s="4" t="s">
        <v>1030</v>
      </c>
      <c r="F59" s="410" t="s">
        <v>648</v>
      </c>
      <c r="G59" s="410">
        <v>32.96</v>
      </c>
      <c r="H59" s="697"/>
    </row>
    <row r="60" spans="1:8" ht="20.25" customHeight="1">
      <c r="A60" s="410">
        <v>2</v>
      </c>
      <c r="B60" s="244" t="s">
        <v>616</v>
      </c>
      <c r="C60" s="4" t="s">
        <v>103</v>
      </c>
      <c r="D60" s="661" t="s">
        <v>659</v>
      </c>
      <c r="E60" s="4" t="s">
        <v>659</v>
      </c>
      <c r="F60" s="410" t="s">
        <v>660</v>
      </c>
      <c r="G60" s="410">
        <v>570.29999999999995</v>
      </c>
      <c r="H60" s="427">
        <v>24</v>
      </c>
    </row>
    <row r="61" spans="1:8" ht="20.25" customHeight="1">
      <c r="A61" s="410">
        <v>3</v>
      </c>
      <c r="B61" s="244" t="s">
        <v>616</v>
      </c>
      <c r="C61" s="4" t="s">
        <v>103</v>
      </c>
      <c r="D61" s="661"/>
      <c r="E61" s="4" t="s">
        <v>669</v>
      </c>
      <c r="F61" s="410">
        <v>628750</v>
      </c>
      <c r="G61" s="410">
        <v>1343.6</v>
      </c>
      <c r="H61" s="427">
        <v>25</v>
      </c>
    </row>
    <row r="62" spans="1:8" ht="20.25" customHeight="1">
      <c r="A62" s="410">
        <v>4</v>
      </c>
      <c r="B62" s="244" t="s">
        <v>616</v>
      </c>
      <c r="C62" s="4" t="s">
        <v>103</v>
      </c>
      <c r="D62" s="661"/>
      <c r="E62" s="4" t="s">
        <v>670</v>
      </c>
      <c r="F62" s="410" t="s">
        <v>661</v>
      </c>
      <c r="G62" s="410">
        <v>243.91</v>
      </c>
      <c r="H62" s="697">
        <v>39</v>
      </c>
    </row>
    <row r="63" spans="1:8" ht="20.25" customHeight="1">
      <c r="A63" s="696">
        <v>5</v>
      </c>
      <c r="B63" s="244" t="s">
        <v>616</v>
      </c>
      <c r="C63" s="4" t="s">
        <v>103</v>
      </c>
      <c r="D63" s="4" t="s">
        <v>659</v>
      </c>
      <c r="E63" s="661" t="s">
        <v>662</v>
      </c>
      <c r="F63" s="410" t="s">
        <v>663</v>
      </c>
      <c r="G63" s="410">
        <v>27.98</v>
      </c>
      <c r="H63" s="697"/>
    </row>
    <row r="64" spans="1:8" ht="20.25" customHeight="1">
      <c r="A64" s="696"/>
      <c r="B64" s="244" t="s">
        <v>616</v>
      </c>
      <c r="C64" s="4" t="s">
        <v>103</v>
      </c>
      <c r="D64" s="4" t="s">
        <v>664</v>
      </c>
      <c r="E64" s="661"/>
      <c r="F64" s="410" t="s">
        <v>663</v>
      </c>
      <c r="G64" s="410">
        <v>52.505000000000003</v>
      </c>
      <c r="H64" s="697"/>
    </row>
    <row r="65" spans="1:8" ht="20.25" customHeight="1">
      <c r="A65" s="410">
        <v>6</v>
      </c>
      <c r="B65" s="244" t="s">
        <v>616</v>
      </c>
      <c r="C65" s="4" t="s">
        <v>103</v>
      </c>
      <c r="D65" s="661" t="s">
        <v>664</v>
      </c>
      <c r="E65" s="4" t="s">
        <v>664</v>
      </c>
      <c r="F65" s="410" t="s">
        <v>665</v>
      </c>
      <c r="G65" s="410">
        <v>494.04500000000002</v>
      </c>
      <c r="H65" s="427">
        <v>9</v>
      </c>
    </row>
    <row r="66" spans="1:8" ht="20.25" customHeight="1">
      <c r="A66" s="410">
        <v>7</v>
      </c>
      <c r="B66" s="244" t="s">
        <v>616</v>
      </c>
      <c r="C66" s="4" t="s">
        <v>103</v>
      </c>
      <c r="D66" s="661"/>
      <c r="E66" s="4" t="s">
        <v>1033</v>
      </c>
      <c r="F66" s="410" t="s">
        <v>666</v>
      </c>
      <c r="G66" s="410">
        <v>46.774999999999999</v>
      </c>
      <c r="H66" s="427"/>
    </row>
    <row r="67" spans="1:8" ht="20.25" customHeight="1">
      <c r="A67" s="410">
        <v>8</v>
      </c>
      <c r="B67" s="244" t="s">
        <v>616</v>
      </c>
      <c r="C67" s="4" t="s">
        <v>103</v>
      </c>
      <c r="D67" s="661"/>
      <c r="E67" s="4" t="s">
        <v>1034</v>
      </c>
      <c r="F67" s="410" t="s">
        <v>667</v>
      </c>
      <c r="G67" s="410">
        <v>283.23500000000001</v>
      </c>
      <c r="H67" s="427"/>
    </row>
    <row r="68" spans="1:8" ht="20.25" customHeight="1">
      <c r="A68" s="410">
        <v>9</v>
      </c>
      <c r="B68" s="244" t="s">
        <v>616</v>
      </c>
      <c r="C68" s="4" t="s">
        <v>103</v>
      </c>
      <c r="D68" s="661"/>
      <c r="E68" s="4" t="s">
        <v>1035</v>
      </c>
      <c r="F68" s="410" t="s">
        <v>668</v>
      </c>
      <c r="G68" s="410">
        <v>117.17</v>
      </c>
      <c r="H68" s="427"/>
    </row>
    <row r="69" spans="1:8" ht="20.25" customHeight="1">
      <c r="A69" s="410">
        <v>10</v>
      </c>
      <c r="B69" s="244" t="s">
        <v>616</v>
      </c>
      <c r="C69" s="4" t="s">
        <v>103</v>
      </c>
      <c r="D69" s="661" t="s">
        <v>103</v>
      </c>
      <c r="E69" s="4" t="s">
        <v>1036</v>
      </c>
      <c r="F69" s="410" t="s">
        <v>136</v>
      </c>
      <c r="G69" s="410">
        <v>71.03</v>
      </c>
      <c r="H69" s="427"/>
    </row>
    <row r="70" spans="1:8" ht="20.25" customHeight="1">
      <c r="A70" s="410">
        <v>11</v>
      </c>
      <c r="B70" s="244" t="s">
        <v>616</v>
      </c>
      <c r="C70" s="4" t="s">
        <v>103</v>
      </c>
      <c r="D70" s="661"/>
      <c r="E70" s="4" t="s">
        <v>1023</v>
      </c>
      <c r="F70" s="410" t="s">
        <v>138</v>
      </c>
      <c r="G70" s="410">
        <v>11.725</v>
      </c>
      <c r="H70" s="427"/>
    </row>
    <row r="71" spans="1:8" ht="20.25" customHeight="1">
      <c r="A71" s="416">
        <v>1</v>
      </c>
      <c r="B71" s="244" t="s">
        <v>8</v>
      </c>
      <c r="C71" s="4" t="s">
        <v>103</v>
      </c>
      <c r="D71" s="661" t="s">
        <v>118</v>
      </c>
      <c r="E71" s="4" t="s">
        <v>118</v>
      </c>
      <c r="F71" s="410" t="s">
        <v>119</v>
      </c>
      <c r="G71" s="410">
        <v>40.200000000000003</v>
      </c>
      <c r="H71" s="427"/>
    </row>
    <row r="72" spans="1:8" ht="20.25" customHeight="1">
      <c r="A72" s="416">
        <v>2</v>
      </c>
      <c r="B72" s="244" t="s">
        <v>8</v>
      </c>
      <c r="C72" s="4" t="s">
        <v>103</v>
      </c>
      <c r="D72" s="661"/>
      <c r="E72" s="4" t="s">
        <v>1016</v>
      </c>
      <c r="F72" s="410" t="s">
        <v>120</v>
      </c>
      <c r="G72" s="410">
        <v>10.1</v>
      </c>
      <c r="H72" s="427"/>
    </row>
    <row r="73" spans="1:8" ht="20.25" customHeight="1">
      <c r="A73" s="416">
        <v>3</v>
      </c>
      <c r="B73" s="244" t="s">
        <v>8</v>
      </c>
      <c r="C73" s="4" t="s">
        <v>103</v>
      </c>
      <c r="D73" s="661"/>
      <c r="E73" s="4" t="s">
        <v>1024</v>
      </c>
      <c r="F73" s="410" t="s">
        <v>140</v>
      </c>
      <c r="G73" s="410">
        <v>5.5</v>
      </c>
      <c r="H73" s="427"/>
    </row>
    <row r="74" spans="1:8" ht="20.25" customHeight="1">
      <c r="A74" s="416">
        <v>4</v>
      </c>
      <c r="B74" s="244" t="s">
        <v>8</v>
      </c>
      <c r="C74" s="4" t="s">
        <v>103</v>
      </c>
      <c r="D74" s="661"/>
      <c r="E74" s="4" t="s">
        <v>1017</v>
      </c>
      <c r="F74" s="410" t="s">
        <v>121</v>
      </c>
      <c r="G74" s="410">
        <v>19</v>
      </c>
      <c r="H74" s="427"/>
    </row>
    <row r="75" spans="1:8" ht="20.25" customHeight="1">
      <c r="A75" s="696">
        <v>5</v>
      </c>
      <c r="B75" s="244" t="s">
        <v>8</v>
      </c>
      <c r="C75" s="4" t="s">
        <v>103</v>
      </c>
      <c r="D75" s="4" t="s">
        <v>118</v>
      </c>
      <c r="E75" s="661" t="s">
        <v>1026</v>
      </c>
      <c r="F75" s="696" t="s">
        <v>123</v>
      </c>
      <c r="G75" s="410">
        <v>4.2</v>
      </c>
      <c r="H75" s="427"/>
    </row>
    <row r="76" spans="1:8" ht="20.25" customHeight="1">
      <c r="A76" s="696"/>
      <c r="B76" s="244" t="s">
        <v>8</v>
      </c>
      <c r="C76" s="4" t="s">
        <v>103</v>
      </c>
      <c r="D76" s="4" t="s">
        <v>122</v>
      </c>
      <c r="E76" s="661"/>
      <c r="F76" s="696"/>
      <c r="G76" s="410">
        <v>3.7450000000000001</v>
      </c>
      <c r="H76" s="427"/>
    </row>
    <row r="77" spans="1:8" ht="20.25" customHeight="1">
      <c r="A77" s="410">
        <v>6</v>
      </c>
      <c r="B77" s="244" t="s">
        <v>8</v>
      </c>
      <c r="C77" s="4" t="s">
        <v>103</v>
      </c>
      <c r="D77" s="661" t="s">
        <v>118</v>
      </c>
      <c r="E77" s="4" t="s">
        <v>1030</v>
      </c>
      <c r="F77" s="410" t="s">
        <v>648</v>
      </c>
      <c r="G77" s="410">
        <v>56.7</v>
      </c>
      <c r="H77" s="427"/>
    </row>
    <row r="78" spans="1:8" ht="20.25" customHeight="1">
      <c r="A78" s="410">
        <v>7</v>
      </c>
      <c r="B78" s="244" t="s">
        <v>8</v>
      </c>
      <c r="C78" s="4" t="s">
        <v>103</v>
      </c>
      <c r="D78" s="661"/>
      <c r="E78" s="4" t="s">
        <v>1031</v>
      </c>
      <c r="F78" s="410" t="s">
        <v>649</v>
      </c>
      <c r="G78" s="410">
        <v>75</v>
      </c>
      <c r="H78" s="427"/>
    </row>
    <row r="79" spans="1:8" ht="20.25" customHeight="1">
      <c r="A79" s="696">
        <v>8</v>
      </c>
      <c r="B79" s="244" t="s">
        <v>8</v>
      </c>
      <c r="C79" s="4" t="s">
        <v>103</v>
      </c>
      <c r="D79" s="4" t="s">
        <v>122</v>
      </c>
      <c r="E79" s="661" t="s">
        <v>1025</v>
      </c>
      <c r="F79" s="410" t="s">
        <v>141</v>
      </c>
      <c r="G79" s="410">
        <v>71.58</v>
      </c>
      <c r="H79" s="427"/>
    </row>
    <row r="80" spans="1:8" ht="20.25" customHeight="1">
      <c r="A80" s="696"/>
      <c r="B80" s="244" t="s">
        <v>8</v>
      </c>
      <c r="C80" s="4" t="s">
        <v>103</v>
      </c>
      <c r="D80" s="4" t="s">
        <v>118</v>
      </c>
      <c r="E80" s="661"/>
      <c r="F80" s="410" t="s">
        <v>141</v>
      </c>
      <c r="G80" s="410">
        <v>7.1</v>
      </c>
      <c r="H80" s="427"/>
    </row>
    <row r="81" spans="1:8" ht="20.25" customHeight="1">
      <c r="A81" s="410">
        <v>9</v>
      </c>
      <c r="B81" s="244" t="s">
        <v>8</v>
      </c>
      <c r="C81" s="4" t="s">
        <v>103</v>
      </c>
      <c r="D81" s="4" t="s">
        <v>122</v>
      </c>
      <c r="E81" s="4" t="s">
        <v>122</v>
      </c>
      <c r="F81" s="410" t="s">
        <v>124</v>
      </c>
      <c r="G81" s="410">
        <v>57.1</v>
      </c>
      <c r="H81" s="427"/>
    </row>
    <row r="82" spans="1:8" ht="20.25" customHeight="1">
      <c r="A82" s="410">
        <v>10</v>
      </c>
      <c r="B82" s="244" t="s">
        <v>8</v>
      </c>
      <c r="C82" s="4" t="s">
        <v>103</v>
      </c>
      <c r="D82" s="661" t="s">
        <v>659</v>
      </c>
      <c r="E82" s="4" t="s">
        <v>659</v>
      </c>
      <c r="F82" s="410" t="s">
        <v>660</v>
      </c>
      <c r="G82" s="410">
        <v>1062.0999999999999</v>
      </c>
      <c r="H82" s="427"/>
    </row>
    <row r="83" spans="1:8" ht="20.25" customHeight="1">
      <c r="A83" s="410">
        <v>11</v>
      </c>
      <c r="B83" s="244" t="s">
        <v>8</v>
      </c>
      <c r="C83" s="4" t="s">
        <v>103</v>
      </c>
      <c r="D83" s="661"/>
      <c r="E83" s="4" t="s">
        <v>669</v>
      </c>
      <c r="F83" s="410">
        <v>628750</v>
      </c>
      <c r="G83" s="410">
        <v>2577.46</v>
      </c>
      <c r="H83" s="427"/>
    </row>
    <row r="84" spans="1:8" ht="20.25" customHeight="1">
      <c r="A84" s="410">
        <v>12</v>
      </c>
      <c r="B84" s="244" t="s">
        <v>8</v>
      </c>
      <c r="C84" s="4" t="s">
        <v>103</v>
      </c>
      <c r="D84" s="661"/>
      <c r="E84" s="4" t="s">
        <v>670</v>
      </c>
      <c r="F84" s="410" t="s">
        <v>661</v>
      </c>
      <c r="G84" s="410">
        <v>23.03</v>
      </c>
      <c r="H84" s="427"/>
    </row>
    <row r="85" spans="1:8" ht="20.25" customHeight="1">
      <c r="A85" s="696">
        <v>13</v>
      </c>
      <c r="B85" s="244" t="s">
        <v>8</v>
      </c>
      <c r="C85" s="4" t="s">
        <v>103</v>
      </c>
      <c r="D85" s="4" t="s">
        <v>659</v>
      </c>
      <c r="E85" s="661" t="s">
        <v>662</v>
      </c>
      <c r="F85" s="410" t="s">
        <v>663</v>
      </c>
      <c r="G85" s="410">
        <v>5.59</v>
      </c>
      <c r="H85" s="427">
        <v>19</v>
      </c>
    </row>
    <row r="86" spans="1:8" ht="20.25" customHeight="1">
      <c r="A86" s="696"/>
      <c r="B86" s="244" t="s">
        <v>8</v>
      </c>
      <c r="C86" s="4" t="s">
        <v>103</v>
      </c>
      <c r="D86" s="4" t="s">
        <v>664</v>
      </c>
      <c r="E86" s="661"/>
      <c r="F86" s="410" t="s">
        <v>663</v>
      </c>
      <c r="G86" s="410">
        <v>5.2</v>
      </c>
      <c r="H86" s="427">
        <v>22</v>
      </c>
    </row>
    <row r="87" spans="1:8" ht="20.25" customHeight="1">
      <c r="A87" s="410">
        <v>14</v>
      </c>
      <c r="B87" s="244" t="s">
        <v>8</v>
      </c>
      <c r="C87" s="4" t="s">
        <v>103</v>
      </c>
      <c r="D87" s="661" t="s">
        <v>664</v>
      </c>
      <c r="E87" s="4" t="s">
        <v>664</v>
      </c>
      <c r="F87" s="410" t="s">
        <v>665</v>
      </c>
      <c r="G87" s="410">
        <v>831.07</v>
      </c>
      <c r="H87" s="427">
        <v>28</v>
      </c>
    </row>
    <row r="88" spans="1:8" ht="20.25" customHeight="1">
      <c r="A88" s="410">
        <v>15</v>
      </c>
      <c r="B88" s="244" t="s">
        <v>8</v>
      </c>
      <c r="C88" s="4" t="s">
        <v>103</v>
      </c>
      <c r="D88" s="661"/>
      <c r="E88" s="4" t="s">
        <v>1033</v>
      </c>
      <c r="F88" s="410" t="s">
        <v>666</v>
      </c>
      <c r="G88" s="410">
        <v>213.255</v>
      </c>
      <c r="H88" s="427"/>
    </row>
    <row r="89" spans="1:8" ht="20.25" customHeight="1">
      <c r="A89" s="416">
        <v>16</v>
      </c>
      <c r="B89" s="244" t="s">
        <v>8</v>
      </c>
      <c r="C89" s="4" t="s">
        <v>103</v>
      </c>
      <c r="D89" s="661"/>
      <c r="E89" s="4" t="s">
        <v>1034</v>
      </c>
      <c r="F89" s="410" t="s">
        <v>667</v>
      </c>
      <c r="G89" s="410">
        <v>384.92</v>
      </c>
      <c r="H89" s="427"/>
    </row>
    <row r="90" spans="1:8" ht="20.25" customHeight="1">
      <c r="A90" s="416">
        <v>17</v>
      </c>
      <c r="B90" s="244" t="s">
        <v>8</v>
      </c>
      <c r="C90" s="4" t="s">
        <v>103</v>
      </c>
      <c r="D90" s="661"/>
      <c r="E90" s="4" t="s">
        <v>1035</v>
      </c>
      <c r="F90" s="410" t="s">
        <v>668</v>
      </c>
      <c r="G90" s="410">
        <v>97.685000000000002</v>
      </c>
      <c r="H90" s="427"/>
    </row>
    <row r="91" spans="1:8" ht="20.25" customHeight="1">
      <c r="D91" s="180"/>
      <c r="F91" s="181"/>
      <c r="G91" s="181"/>
      <c r="H91" s="181"/>
    </row>
  </sheetData>
  <mergeCells count="50">
    <mergeCell ref="E79:E80"/>
    <mergeCell ref="E85:E86"/>
    <mergeCell ref="A40:A41"/>
    <mergeCell ref="A85:A86"/>
    <mergeCell ref="A4:A5"/>
    <mergeCell ref="A6:A7"/>
    <mergeCell ref="A53:A54"/>
    <mergeCell ref="A63:A64"/>
    <mergeCell ref="A79:A80"/>
    <mergeCell ref="E4:E5"/>
    <mergeCell ref="E6:E7"/>
    <mergeCell ref="E40:E41"/>
    <mergeCell ref="E53:E54"/>
    <mergeCell ref="E63:E64"/>
    <mergeCell ref="A8:A9"/>
    <mergeCell ref="E8:E9"/>
    <mergeCell ref="F8:F9"/>
    <mergeCell ref="H58:H59"/>
    <mergeCell ref="H62:H64"/>
    <mergeCell ref="H50:H51"/>
    <mergeCell ref="H53:H55"/>
    <mergeCell ref="H18:H19"/>
    <mergeCell ref="H32:H33"/>
    <mergeCell ref="H20:H21"/>
    <mergeCell ref="F36:F37"/>
    <mergeCell ref="A36:A37"/>
    <mergeCell ref="E75:E76"/>
    <mergeCell ref="F75:F76"/>
    <mergeCell ref="A75:A76"/>
    <mergeCell ref="D60:D62"/>
    <mergeCell ref="D55:D58"/>
    <mergeCell ref="D50:D52"/>
    <mergeCell ref="D44:D49"/>
    <mergeCell ref="D87:D90"/>
    <mergeCell ref="D82:D84"/>
    <mergeCell ref="D71:D74"/>
    <mergeCell ref="D69:D70"/>
    <mergeCell ref="D65:D68"/>
    <mergeCell ref="D77:D78"/>
    <mergeCell ref="C1:E1"/>
    <mergeCell ref="D27:D30"/>
    <mergeCell ref="D32:D35"/>
    <mergeCell ref="D38:D39"/>
    <mergeCell ref="D42:D43"/>
    <mergeCell ref="D10:D12"/>
    <mergeCell ref="D14:D16"/>
    <mergeCell ref="D17:D21"/>
    <mergeCell ref="D23:D24"/>
    <mergeCell ref="D25:D26"/>
    <mergeCell ref="E36:E37"/>
  </mergeCells>
  <printOptions horizontalCentered="1" verticalCentered="1"/>
  <pageMargins left="0.70866141732283472" right="0.19685039370078741" top="0.74803149606299213" bottom="0.51181102362204722" header="0.31496062992125984" footer="0.31496062992125984"/>
  <pageSetup paperSize="9" scale="75" orientation="landscape" r:id="rId1"/>
  <rowBreaks count="2" manualBreakCount="2">
    <brk id="30" max="7" man="1"/>
    <brk id="58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1"/>
  <dimension ref="A1:K50"/>
  <sheetViews>
    <sheetView view="pageBreakPreview" zoomScaleSheetLayoutView="100" workbookViewId="0">
      <selection activeCell="D16" sqref="D16:D18"/>
    </sheetView>
  </sheetViews>
  <sheetFormatPr defaultRowHeight="26.25" customHeight="1"/>
  <cols>
    <col min="1" max="1" width="8.28515625" style="6" customWidth="1"/>
    <col min="2" max="2" width="19.7109375" style="6" customWidth="1"/>
    <col min="3" max="3" width="17.7109375" style="6" customWidth="1"/>
    <col min="4" max="4" width="23.28515625" style="6" customWidth="1"/>
    <col min="5" max="5" width="22.42578125" style="6" customWidth="1"/>
    <col min="6" max="6" width="19.85546875" style="119" customWidth="1"/>
    <col min="7" max="7" width="20.140625" style="119" hidden="1" customWidth="1"/>
    <col min="8" max="8" width="9.140625" style="6"/>
    <col min="9" max="9" width="15.42578125" style="6" customWidth="1"/>
    <col min="10" max="11" width="16.140625" style="6" customWidth="1"/>
    <col min="12" max="257" width="9.140625" style="6"/>
    <col min="258" max="258" width="6.28515625" style="6" customWidth="1"/>
    <col min="259" max="259" width="11.42578125" style="6" customWidth="1"/>
    <col min="260" max="260" width="26" style="6" customWidth="1"/>
    <col min="261" max="261" width="27.7109375" style="6" customWidth="1"/>
    <col min="262" max="262" width="16.7109375" style="6" customWidth="1"/>
    <col min="263" max="263" width="20.140625" style="6" customWidth="1"/>
    <col min="264" max="264" width="9.140625" style="6"/>
    <col min="265" max="265" width="15.42578125" style="6" customWidth="1"/>
    <col min="266" max="267" width="16.140625" style="6" customWidth="1"/>
    <col min="268" max="513" width="9.140625" style="6"/>
    <col min="514" max="514" width="6.28515625" style="6" customWidth="1"/>
    <col min="515" max="515" width="11.42578125" style="6" customWidth="1"/>
    <col min="516" max="516" width="26" style="6" customWidth="1"/>
    <col min="517" max="517" width="27.7109375" style="6" customWidth="1"/>
    <col min="518" max="518" width="16.7109375" style="6" customWidth="1"/>
    <col min="519" max="519" width="20.140625" style="6" customWidth="1"/>
    <col min="520" max="520" width="9.140625" style="6"/>
    <col min="521" max="521" width="15.42578125" style="6" customWidth="1"/>
    <col min="522" max="523" width="16.140625" style="6" customWidth="1"/>
    <col min="524" max="769" width="9.140625" style="6"/>
    <col min="770" max="770" width="6.28515625" style="6" customWidth="1"/>
    <col min="771" max="771" width="11.42578125" style="6" customWidth="1"/>
    <col min="772" max="772" width="26" style="6" customWidth="1"/>
    <col min="773" max="773" width="27.7109375" style="6" customWidth="1"/>
    <col min="774" max="774" width="16.7109375" style="6" customWidth="1"/>
    <col min="775" max="775" width="20.140625" style="6" customWidth="1"/>
    <col min="776" max="776" width="9.140625" style="6"/>
    <col min="777" max="777" width="15.42578125" style="6" customWidth="1"/>
    <col min="778" max="779" width="16.140625" style="6" customWidth="1"/>
    <col min="780" max="1025" width="9.140625" style="6"/>
    <col min="1026" max="1026" width="6.28515625" style="6" customWidth="1"/>
    <col min="1027" max="1027" width="11.42578125" style="6" customWidth="1"/>
    <col min="1028" max="1028" width="26" style="6" customWidth="1"/>
    <col min="1029" max="1029" width="27.7109375" style="6" customWidth="1"/>
    <col min="1030" max="1030" width="16.7109375" style="6" customWidth="1"/>
    <col min="1031" max="1031" width="20.140625" style="6" customWidth="1"/>
    <col min="1032" max="1032" width="9.140625" style="6"/>
    <col min="1033" max="1033" width="15.42578125" style="6" customWidth="1"/>
    <col min="1034" max="1035" width="16.140625" style="6" customWidth="1"/>
    <col min="1036" max="1281" width="9.140625" style="6"/>
    <col min="1282" max="1282" width="6.28515625" style="6" customWidth="1"/>
    <col min="1283" max="1283" width="11.42578125" style="6" customWidth="1"/>
    <col min="1284" max="1284" width="26" style="6" customWidth="1"/>
    <col min="1285" max="1285" width="27.7109375" style="6" customWidth="1"/>
    <col min="1286" max="1286" width="16.7109375" style="6" customWidth="1"/>
    <col min="1287" max="1287" width="20.140625" style="6" customWidth="1"/>
    <col min="1288" max="1288" width="9.140625" style="6"/>
    <col min="1289" max="1289" width="15.42578125" style="6" customWidth="1"/>
    <col min="1290" max="1291" width="16.140625" style="6" customWidth="1"/>
    <col min="1292" max="1537" width="9.140625" style="6"/>
    <col min="1538" max="1538" width="6.28515625" style="6" customWidth="1"/>
    <col min="1539" max="1539" width="11.42578125" style="6" customWidth="1"/>
    <col min="1540" max="1540" width="26" style="6" customWidth="1"/>
    <col min="1541" max="1541" width="27.7109375" style="6" customWidth="1"/>
    <col min="1542" max="1542" width="16.7109375" style="6" customWidth="1"/>
    <col min="1543" max="1543" width="20.140625" style="6" customWidth="1"/>
    <col min="1544" max="1544" width="9.140625" style="6"/>
    <col min="1545" max="1545" width="15.42578125" style="6" customWidth="1"/>
    <col min="1546" max="1547" width="16.140625" style="6" customWidth="1"/>
    <col min="1548" max="1793" width="9.140625" style="6"/>
    <col min="1794" max="1794" width="6.28515625" style="6" customWidth="1"/>
    <col min="1795" max="1795" width="11.42578125" style="6" customWidth="1"/>
    <col min="1796" max="1796" width="26" style="6" customWidth="1"/>
    <col min="1797" max="1797" width="27.7109375" style="6" customWidth="1"/>
    <col min="1798" max="1798" width="16.7109375" style="6" customWidth="1"/>
    <col min="1799" max="1799" width="20.140625" style="6" customWidth="1"/>
    <col min="1800" max="1800" width="9.140625" style="6"/>
    <col min="1801" max="1801" width="15.42578125" style="6" customWidth="1"/>
    <col min="1802" max="1803" width="16.140625" style="6" customWidth="1"/>
    <col min="1804" max="2049" width="9.140625" style="6"/>
    <col min="2050" max="2050" width="6.28515625" style="6" customWidth="1"/>
    <col min="2051" max="2051" width="11.42578125" style="6" customWidth="1"/>
    <col min="2052" max="2052" width="26" style="6" customWidth="1"/>
    <col min="2053" max="2053" width="27.7109375" style="6" customWidth="1"/>
    <col min="2054" max="2054" width="16.7109375" style="6" customWidth="1"/>
    <col min="2055" max="2055" width="20.140625" style="6" customWidth="1"/>
    <col min="2056" max="2056" width="9.140625" style="6"/>
    <col min="2057" max="2057" width="15.42578125" style="6" customWidth="1"/>
    <col min="2058" max="2059" width="16.140625" style="6" customWidth="1"/>
    <col min="2060" max="2305" width="9.140625" style="6"/>
    <col min="2306" max="2306" width="6.28515625" style="6" customWidth="1"/>
    <col min="2307" max="2307" width="11.42578125" style="6" customWidth="1"/>
    <col min="2308" max="2308" width="26" style="6" customWidth="1"/>
    <col min="2309" max="2309" width="27.7109375" style="6" customWidth="1"/>
    <col min="2310" max="2310" width="16.7109375" style="6" customWidth="1"/>
    <col min="2311" max="2311" width="20.140625" style="6" customWidth="1"/>
    <col min="2312" max="2312" width="9.140625" style="6"/>
    <col min="2313" max="2313" width="15.42578125" style="6" customWidth="1"/>
    <col min="2314" max="2315" width="16.140625" style="6" customWidth="1"/>
    <col min="2316" max="2561" width="9.140625" style="6"/>
    <col min="2562" max="2562" width="6.28515625" style="6" customWidth="1"/>
    <col min="2563" max="2563" width="11.42578125" style="6" customWidth="1"/>
    <col min="2564" max="2564" width="26" style="6" customWidth="1"/>
    <col min="2565" max="2565" width="27.7109375" style="6" customWidth="1"/>
    <col min="2566" max="2566" width="16.7109375" style="6" customWidth="1"/>
    <col min="2567" max="2567" width="20.140625" style="6" customWidth="1"/>
    <col min="2568" max="2568" width="9.140625" style="6"/>
    <col min="2569" max="2569" width="15.42578125" style="6" customWidth="1"/>
    <col min="2570" max="2571" width="16.140625" style="6" customWidth="1"/>
    <col min="2572" max="2817" width="9.140625" style="6"/>
    <col min="2818" max="2818" width="6.28515625" style="6" customWidth="1"/>
    <col min="2819" max="2819" width="11.42578125" style="6" customWidth="1"/>
    <col min="2820" max="2820" width="26" style="6" customWidth="1"/>
    <col min="2821" max="2821" width="27.7109375" style="6" customWidth="1"/>
    <col min="2822" max="2822" width="16.7109375" style="6" customWidth="1"/>
    <col min="2823" max="2823" width="20.140625" style="6" customWidth="1"/>
    <col min="2824" max="2824" width="9.140625" style="6"/>
    <col min="2825" max="2825" width="15.42578125" style="6" customWidth="1"/>
    <col min="2826" max="2827" width="16.140625" style="6" customWidth="1"/>
    <col min="2828" max="3073" width="9.140625" style="6"/>
    <col min="3074" max="3074" width="6.28515625" style="6" customWidth="1"/>
    <col min="3075" max="3075" width="11.42578125" style="6" customWidth="1"/>
    <col min="3076" max="3076" width="26" style="6" customWidth="1"/>
    <col min="3077" max="3077" width="27.7109375" style="6" customWidth="1"/>
    <col min="3078" max="3078" width="16.7109375" style="6" customWidth="1"/>
    <col min="3079" max="3079" width="20.140625" style="6" customWidth="1"/>
    <col min="3080" max="3080" width="9.140625" style="6"/>
    <col min="3081" max="3081" width="15.42578125" style="6" customWidth="1"/>
    <col min="3082" max="3083" width="16.140625" style="6" customWidth="1"/>
    <col min="3084" max="3329" width="9.140625" style="6"/>
    <col min="3330" max="3330" width="6.28515625" style="6" customWidth="1"/>
    <col min="3331" max="3331" width="11.42578125" style="6" customWidth="1"/>
    <col min="3332" max="3332" width="26" style="6" customWidth="1"/>
    <col min="3333" max="3333" width="27.7109375" style="6" customWidth="1"/>
    <col min="3334" max="3334" width="16.7109375" style="6" customWidth="1"/>
    <col min="3335" max="3335" width="20.140625" style="6" customWidth="1"/>
    <col min="3336" max="3336" width="9.140625" style="6"/>
    <col min="3337" max="3337" width="15.42578125" style="6" customWidth="1"/>
    <col min="3338" max="3339" width="16.140625" style="6" customWidth="1"/>
    <col min="3340" max="3585" width="9.140625" style="6"/>
    <col min="3586" max="3586" width="6.28515625" style="6" customWidth="1"/>
    <col min="3587" max="3587" width="11.42578125" style="6" customWidth="1"/>
    <col min="3588" max="3588" width="26" style="6" customWidth="1"/>
    <col min="3589" max="3589" width="27.7109375" style="6" customWidth="1"/>
    <col min="3590" max="3590" width="16.7109375" style="6" customWidth="1"/>
    <col min="3591" max="3591" width="20.140625" style="6" customWidth="1"/>
    <col min="3592" max="3592" width="9.140625" style="6"/>
    <col min="3593" max="3593" width="15.42578125" style="6" customWidth="1"/>
    <col min="3594" max="3595" width="16.140625" style="6" customWidth="1"/>
    <col min="3596" max="3841" width="9.140625" style="6"/>
    <col min="3842" max="3842" width="6.28515625" style="6" customWidth="1"/>
    <col min="3843" max="3843" width="11.42578125" style="6" customWidth="1"/>
    <col min="3844" max="3844" width="26" style="6" customWidth="1"/>
    <col min="3845" max="3845" width="27.7109375" style="6" customWidth="1"/>
    <col min="3846" max="3846" width="16.7109375" style="6" customWidth="1"/>
    <col min="3847" max="3847" width="20.140625" style="6" customWidth="1"/>
    <col min="3848" max="3848" width="9.140625" style="6"/>
    <col min="3849" max="3849" width="15.42578125" style="6" customWidth="1"/>
    <col min="3850" max="3851" width="16.140625" style="6" customWidth="1"/>
    <col min="3852" max="4097" width="9.140625" style="6"/>
    <col min="4098" max="4098" width="6.28515625" style="6" customWidth="1"/>
    <col min="4099" max="4099" width="11.42578125" style="6" customWidth="1"/>
    <col min="4100" max="4100" width="26" style="6" customWidth="1"/>
    <col min="4101" max="4101" width="27.7109375" style="6" customWidth="1"/>
    <col min="4102" max="4102" width="16.7109375" style="6" customWidth="1"/>
    <col min="4103" max="4103" width="20.140625" style="6" customWidth="1"/>
    <col min="4104" max="4104" width="9.140625" style="6"/>
    <col min="4105" max="4105" width="15.42578125" style="6" customWidth="1"/>
    <col min="4106" max="4107" width="16.140625" style="6" customWidth="1"/>
    <col min="4108" max="4353" width="9.140625" style="6"/>
    <col min="4354" max="4354" width="6.28515625" style="6" customWidth="1"/>
    <col min="4355" max="4355" width="11.42578125" style="6" customWidth="1"/>
    <col min="4356" max="4356" width="26" style="6" customWidth="1"/>
    <col min="4357" max="4357" width="27.7109375" style="6" customWidth="1"/>
    <col min="4358" max="4358" width="16.7109375" style="6" customWidth="1"/>
    <col min="4359" max="4359" width="20.140625" style="6" customWidth="1"/>
    <col min="4360" max="4360" width="9.140625" style="6"/>
    <col min="4361" max="4361" width="15.42578125" style="6" customWidth="1"/>
    <col min="4362" max="4363" width="16.140625" style="6" customWidth="1"/>
    <col min="4364" max="4609" width="9.140625" style="6"/>
    <col min="4610" max="4610" width="6.28515625" style="6" customWidth="1"/>
    <col min="4611" max="4611" width="11.42578125" style="6" customWidth="1"/>
    <col min="4612" max="4612" width="26" style="6" customWidth="1"/>
    <col min="4613" max="4613" width="27.7109375" style="6" customWidth="1"/>
    <col min="4614" max="4614" width="16.7109375" style="6" customWidth="1"/>
    <col min="4615" max="4615" width="20.140625" style="6" customWidth="1"/>
    <col min="4616" max="4616" width="9.140625" style="6"/>
    <col min="4617" max="4617" width="15.42578125" style="6" customWidth="1"/>
    <col min="4618" max="4619" width="16.140625" style="6" customWidth="1"/>
    <col min="4620" max="4865" width="9.140625" style="6"/>
    <col min="4866" max="4866" width="6.28515625" style="6" customWidth="1"/>
    <col min="4867" max="4867" width="11.42578125" style="6" customWidth="1"/>
    <col min="4868" max="4868" width="26" style="6" customWidth="1"/>
    <col min="4869" max="4869" width="27.7109375" style="6" customWidth="1"/>
    <col min="4870" max="4870" width="16.7109375" style="6" customWidth="1"/>
    <col min="4871" max="4871" width="20.140625" style="6" customWidth="1"/>
    <col min="4872" max="4872" width="9.140625" style="6"/>
    <col min="4873" max="4873" width="15.42578125" style="6" customWidth="1"/>
    <col min="4874" max="4875" width="16.140625" style="6" customWidth="1"/>
    <col min="4876" max="5121" width="9.140625" style="6"/>
    <col min="5122" max="5122" width="6.28515625" style="6" customWidth="1"/>
    <col min="5123" max="5123" width="11.42578125" style="6" customWidth="1"/>
    <col min="5124" max="5124" width="26" style="6" customWidth="1"/>
    <col min="5125" max="5125" width="27.7109375" style="6" customWidth="1"/>
    <col min="5126" max="5126" width="16.7109375" style="6" customWidth="1"/>
    <col min="5127" max="5127" width="20.140625" style="6" customWidth="1"/>
    <col min="5128" max="5128" width="9.140625" style="6"/>
    <col min="5129" max="5129" width="15.42578125" style="6" customWidth="1"/>
    <col min="5130" max="5131" width="16.140625" style="6" customWidth="1"/>
    <col min="5132" max="5377" width="9.140625" style="6"/>
    <col min="5378" max="5378" width="6.28515625" style="6" customWidth="1"/>
    <col min="5379" max="5379" width="11.42578125" style="6" customWidth="1"/>
    <col min="5380" max="5380" width="26" style="6" customWidth="1"/>
    <col min="5381" max="5381" width="27.7109375" style="6" customWidth="1"/>
    <col min="5382" max="5382" width="16.7109375" style="6" customWidth="1"/>
    <col min="5383" max="5383" width="20.140625" style="6" customWidth="1"/>
    <col min="5384" max="5384" width="9.140625" style="6"/>
    <col min="5385" max="5385" width="15.42578125" style="6" customWidth="1"/>
    <col min="5386" max="5387" width="16.140625" style="6" customWidth="1"/>
    <col min="5388" max="5633" width="9.140625" style="6"/>
    <col min="5634" max="5634" width="6.28515625" style="6" customWidth="1"/>
    <col min="5635" max="5635" width="11.42578125" style="6" customWidth="1"/>
    <col min="5636" max="5636" width="26" style="6" customWidth="1"/>
    <col min="5637" max="5637" width="27.7109375" style="6" customWidth="1"/>
    <col min="5638" max="5638" width="16.7109375" style="6" customWidth="1"/>
    <col min="5639" max="5639" width="20.140625" style="6" customWidth="1"/>
    <col min="5640" max="5640" width="9.140625" style="6"/>
    <col min="5641" max="5641" width="15.42578125" style="6" customWidth="1"/>
    <col min="5642" max="5643" width="16.140625" style="6" customWidth="1"/>
    <col min="5644" max="5889" width="9.140625" style="6"/>
    <col min="5890" max="5890" width="6.28515625" style="6" customWidth="1"/>
    <col min="5891" max="5891" width="11.42578125" style="6" customWidth="1"/>
    <col min="5892" max="5892" width="26" style="6" customWidth="1"/>
    <col min="5893" max="5893" width="27.7109375" style="6" customWidth="1"/>
    <col min="5894" max="5894" width="16.7109375" style="6" customWidth="1"/>
    <col min="5895" max="5895" width="20.140625" style="6" customWidth="1"/>
    <col min="5896" max="5896" width="9.140625" style="6"/>
    <col min="5897" max="5897" width="15.42578125" style="6" customWidth="1"/>
    <col min="5898" max="5899" width="16.140625" style="6" customWidth="1"/>
    <col min="5900" max="6145" width="9.140625" style="6"/>
    <col min="6146" max="6146" width="6.28515625" style="6" customWidth="1"/>
    <col min="6147" max="6147" width="11.42578125" style="6" customWidth="1"/>
    <col min="6148" max="6148" width="26" style="6" customWidth="1"/>
    <col min="6149" max="6149" width="27.7109375" style="6" customWidth="1"/>
    <col min="6150" max="6150" width="16.7109375" style="6" customWidth="1"/>
    <col min="6151" max="6151" width="20.140625" style="6" customWidth="1"/>
    <col min="6152" max="6152" width="9.140625" style="6"/>
    <col min="6153" max="6153" width="15.42578125" style="6" customWidth="1"/>
    <col min="6154" max="6155" width="16.140625" style="6" customWidth="1"/>
    <col min="6156" max="6401" width="9.140625" style="6"/>
    <col min="6402" max="6402" width="6.28515625" style="6" customWidth="1"/>
    <col min="6403" max="6403" width="11.42578125" style="6" customWidth="1"/>
    <col min="6404" max="6404" width="26" style="6" customWidth="1"/>
    <col min="6405" max="6405" width="27.7109375" style="6" customWidth="1"/>
    <col min="6406" max="6406" width="16.7109375" style="6" customWidth="1"/>
    <col min="6407" max="6407" width="20.140625" style="6" customWidth="1"/>
    <col min="6408" max="6408" width="9.140625" style="6"/>
    <col min="6409" max="6409" width="15.42578125" style="6" customWidth="1"/>
    <col min="6410" max="6411" width="16.140625" style="6" customWidth="1"/>
    <col min="6412" max="6657" width="9.140625" style="6"/>
    <col min="6658" max="6658" width="6.28515625" style="6" customWidth="1"/>
    <col min="6659" max="6659" width="11.42578125" style="6" customWidth="1"/>
    <col min="6660" max="6660" width="26" style="6" customWidth="1"/>
    <col min="6661" max="6661" width="27.7109375" style="6" customWidth="1"/>
    <col min="6662" max="6662" width="16.7109375" style="6" customWidth="1"/>
    <col min="6663" max="6663" width="20.140625" style="6" customWidth="1"/>
    <col min="6664" max="6664" width="9.140625" style="6"/>
    <col min="6665" max="6665" width="15.42578125" style="6" customWidth="1"/>
    <col min="6666" max="6667" width="16.140625" style="6" customWidth="1"/>
    <col min="6668" max="6913" width="9.140625" style="6"/>
    <col min="6914" max="6914" width="6.28515625" style="6" customWidth="1"/>
    <col min="6915" max="6915" width="11.42578125" style="6" customWidth="1"/>
    <col min="6916" max="6916" width="26" style="6" customWidth="1"/>
    <col min="6917" max="6917" width="27.7109375" style="6" customWidth="1"/>
    <col min="6918" max="6918" width="16.7109375" style="6" customWidth="1"/>
    <col min="6919" max="6919" width="20.140625" style="6" customWidth="1"/>
    <col min="6920" max="6920" width="9.140625" style="6"/>
    <col min="6921" max="6921" width="15.42578125" style="6" customWidth="1"/>
    <col min="6922" max="6923" width="16.140625" style="6" customWidth="1"/>
    <col min="6924" max="7169" width="9.140625" style="6"/>
    <col min="7170" max="7170" width="6.28515625" style="6" customWidth="1"/>
    <col min="7171" max="7171" width="11.42578125" style="6" customWidth="1"/>
    <col min="7172" max="7172" width="26" style="6" customWidth="1"/>
    <col min="7173" max="7173" width="27.7109375" style="6" customWidth="1"/>
    <col min="7174" max="7174" width="16.7109375" style="6" customWidth="1"/>
    <col min="7175" max="7175" width="20.140625" style="6" customWidth="1"/>
    <col min="7176" max="7176" width="9.140625" style="6"/>
    <col min="7177" max="7177" width="15.42578125" style="6" customWidth="1"/>
    <col min="7178" max="7179" width="16.140625" style="6" customWidth="1"/>
    <col min="7180" max="7425" width="9.140625" style="6"/>
    <col min="7426" max="7426" width="6.28515625" style="6" customWidth="1"/>
    <col min="7427" max="7427" width="11.42578125" style="6" customWidth="1"/>
    <col min="7428" max="7428" width="26" style="6" customWidth="1"/>
    <col min="7429" max="7429" width="27.7109375" style="6" customWidth="1"/>
    <col min="7430" max="7430" width="16.7109375" style="6" customWidth="1"/>
    <col min="7431" max="7431" width="20.140625" style="6" customWidth="1"/>
    <col min="7432" max="7432" width="9.140625" style="6"/>
    <col min="7433" max="7433" width="15.42578125" style="6" customWidth="1"/>
    <col min="7434" max="7435" width="16.140625" style="6" customWidth="1"/>
    <col min="7436" max="7681" width="9.140625" style="6"/>
    <col min="7682" max="7682" width="6.28515625" style="6" customWidth="1"/>
    <col min="7683" max="7683" width="11.42578125" style="6" customWidth="1"/>
    <col min="7684" max="7684" width="26" style="6" customWidth="1"/>
    <col min="7685" max="7685" width="27.7109375" style="6" customWidth="1"/>
    <col min="7686" max="7686" width="16.7109375" style="6" customWidth="1"/>
    <col min="7687" max="7687" width="20.140625" style="6" customWidth="1"/>
    <col min="7688" max="7688" width="9.140625" style="6"/>
    <col min="7689" max="7689" width="15.42578125" style="6" customWidth="1"/>
    <col min="7690" max="7691" width="16.140625" style="6" customWidth="1"/>
    <col min="7692" max="7937" width="9.140625" style="6"/>
    <col min="7938" max="7938" width="6.28515625" style="6" customWidth="1"/>
    <col min="7939" max="7939" width="11.42578125" style="6" customWidth="1"/>
    <col min="7940" max="7940" width="26" style="6" customWidth="1"/>
    <col min="7941" max="7941" width="27.7109375" style="6" customWidth="1"/>
    <col min="7942" max="7942" width="16.7109375" style="6" customWidth="1"/>
    <col min="7943" max="7943" width="20.140625" style="6" customWidth="1"/>
    <col min="7944" max="7944" width="9.140625" style="6"/>
    <col min="7945" max="7945" width="15.42578125" style="6" customWidth="1"/>
    <col min="7946" max="7947" width="16.140625" style="6" customWidth="1"/>
    <col min="7948" max="8193" width="9.140625" style="6"/>
    <col min="8194" max="8194" width="6.28515625" style="6" customWidth="1"/>
    <col min="8195" max="8195" width="11.42578125" style="6" customWidth="1"/>
    <col min="8196" max="8196" width="26" style="6" customWidth="1"/>
    <col min="8197" max="8197" width="27.7109375" style="6" customWidth="1"/>
    <col min="8198" max="8198" width="16.7109375" style="6" customWidth="1"/>
    <col min="8199" max="8199" width="20.140625" style="6" customWidth="1"/>
    <col min="8200" max="8200" width="9.140625" style="6"/>
    <col min="8201" max="8201" width="15.42578125" style="6" customWidth="1"/>
    <col min="8202" max="8203" width="16.140625" style="6" customWidth="1"/>
    <col min="8204" max="8449" width="9.140625" style="6"/>
    <col min="8450" max="8450" width="6.28515625" style="6" customWidth="1"/>
    <col min="8451" max="8451" width="11.42578125" style="6" customWidth="1"/>
    <col min="8452" max="8452" width="26" style="6" customWidth="1"/>
    <col min="8453" max="8453" width="27.7109375" style="6" customWidth="1"/>
    <col min="8454" max="8454" width="16.7109375" style="6" customWidth="1"/>
    <col min="8455" max="8455" width="20.140625" style="6" customWidth="1"/>
    <col min="8456" max="8456" width="9.140625" style="6"/>
    <col min="8457" max="8457" width="15.42578125" style="6" customWidth="1"/>
    <col min="8458" max="8459" width="16.140625" style="6" customWidth="1"/>
    <col min="8460" max="8705" width="9.140625" style="6"/>
    <col min="8706" max="8706" width="6.28515625" style="6" customWidth="1"/>
    <col min="8707" max="8707" width="11.42578125" style="6" customWidth="1"/>
    <col min="8708" max="8708" width="26" style="6" customWidth="1"/>
    <col min="8709" max="8709" width="27.7109375" style="6" customWidth="1"/>
    <col min="8710" max="8710" width="16.7109375" style="6" customWidth="1"/>
    <col min="8711" max="8711" width="20.140625" style="6" customWidth="1"/>
    <col min="8712" max="8712" width="9.140625" style="6"/>
    <col min="8713" max="8713" width="15.42578125" style="6" customWidth="1"/>
    <col min="8714" max="8715" width="16.140625" style="6" customWidth="1"/>
    <col min="8716" max="8961" width="9.140625" style="6"/>
    <col min="8962" max="8962" width="6.28515625" style="6" customWidth="1"/>
    <col min="8963" max="8963" width="11.42578125" style="6" customWidth="1"/>
    <col min="8964" max="8964" width="26" style="6" customWidth="1"/>
    <col min="8965" max="8965" width="27.7109375" style="6" customWidth="1"/>
    <col min="8966" max="8966" width="16.7109375" style="6" customWidth="1"/>
    <col min="8967" max="8967" width="20.140625" style="6" customWidth="1"/>
    <col min="8968" max="8968" width="9.140625" style="6"/>
    <col min="8969" max="8969" width="15.42578125" style="6" customWidth="1"/>
    <col min="8970" max="8971" width="16.140625" style="6" customWidth="1"/>
    <col min="8972" max="9217" width="9.140625" style="6"/>
    <col min="9218" max="9218" width="6.28515625" style="6" customWidth="1"/>
    <col min="9219" max="9219" width="11.42578125" style="6" customWidth="1"/>
    <col min="9220" max="9220" width="26" style="6" customWidth="1"/>
    <col min="9221" max="9221" width="27.7109375" style="6" customWidth="1"/>
    <col min="9222" max="9222" width="16.7109375" style="6" customWidth="1"/>
    <col min="9223" max="9223" width="20.140625" style="6" customWidth="1"/>
    <col min="9224" max="9224" width="9.140625" style="6"/>
    <col min="9225" max="9225" width="15.42578125" style="6" customWidth="1"/>
    <col min="9226" max="9227" width="16.140625" style="6" customWidth="1"/>
    <col min="9228" max="9473" width="9.140625" style="6"/>
    <col min="9474" max="9474" width="6.28515625" style="6" customWidth="1"/>
    <col min="9475" max="9475" width="11.42578125" style="6" customWidth="1"/>
    <col min="9476" max="9476" width="26" style="6" customWidth="1"/>
    <col min="9477" max="9477" width="27.7109375" style="6" customWidth="1"/>
    <col min="9478" max="9478" width="16.7109375" style="6" customWidth="1"/>
    <col min="9479" max="9479" width="20.140625" style="6" customWidth="1"/>
    <col min="9480" max="9480" width="9.140625" style="6"/>
    <col min="9481" max="9481" width="15.42578125" style="6" customWidth="1"/>
    <col min="9482" max="9483" width="16.140625" style="6" customWidth="1"/>
    <col min="9484" max="9729" width="9.140625" style="6"/>
    <col min="9730" max="9730" width="6.28515625" style="6" customWidth="1"/>
    <col min="9731" max="9731" width="11.42578125" style="6" customWidth="1"/>
    <col min="9732" max="9732" width="26" style="6" customWidth="1"/>
    <col min="9733" max="9733" width="27.7109375" style="6" customWidth="1"/>
    <col min="9734" max="9734" width="16.7109375" style="6" customWidth="1"/>
    <col min="9735" max="9735" width="20.140625" style="6" customWidth="1"/>
    <col min="9736" max="9736" width="9.140625" style="6"/>
    <col min="9737" max="9737" width="15.42578125" style="6" customWidth="1"/>
    <col min="9738" max="9739" width="16.140625" style="6" customWidth="1"/>
    <col min="9740" max="9985" width="9.140625" style="6"/>
    <col min="9986" max="9986" width="6.28515625" style="6" customWidth="1"/>
    <col min="9987" max="9987" width="11.42578125" style="6" customWidth="1"/>
    <col min="9988" max="9988" width="26" style="6" customWidth="1"/>
    <col min="9989" max="9989" width="27.7109375" style="6" customWidth="1"/>
    <col min="9990" max="9990" width="16.7109375" style="6" customWidth="1"/>
    <col min="9991" max="9991" width="20.140625" style="6" customWidth="1"/>
    <col min="9992" max="9992" width="9.140625" style="6"/>
    <col min="9993" max="9993" width="15.42578125" style="6" customWidth="1"/>
    <col min="9994" max="9995" width="16.140625" style="6" customWidth="1"/>
    <col min="9996" max="10241" width="9.140625" style="6"/>
    <col min="10242" max="10242" width="6.28515625" style="6" customWidth="1"/>
    <col min="10243" max="10243" width="11.42578125" style="6" customWidth="1"/>
    <col min="10244" max="10244" width="26" style="6" customWidth="1"/>
    <col min="10245" max="10245" width="27.7109375" style="6" customWidth="1"/>
    <col min="10246" max="10246" width="16.7109375" style="6" customWidth="1"/>
    <col min="10247" max="10247" width="20.140625" style="6" customWidth="1"/>
    <col min="10248" max="10248" width="9.140625" style="6"/>
    <col min="10249" max="10249" width="15.42578125" style="6" customWidth="1"/>
    <col min="10250" max="10251" width="16.140625" style="6" customWidth="1"/>
    <col min="10252" max="10497" width="9.140625" style="6"/>
    <col min="10498" max="10498" width="6.28515625" style="6" customWidth="1"/>
    <col min="10499" max="10499" width="11.42578125" style="6" customWidth="1"/>
    <col min="10500" max="10500" width="26" style="6" customWidth="1"/>
    <col min="10501" max="10501" width="27.7109375" style="6" customWidth="1"/>
    <col min="10502" max="10502" width="16.7109375" style="6" customWidth="1"/>
    <col min="10503" max="10503" width="20.140625" style="6" customWidth="1"/>
    <col min="10504" max="10504" width="9.140625" style="6"/>
    <col min="10505" max="10505" width="15.42578125" style="6" customWidth="1"/>
    <col min="10506" max="10507" width="16.140625" style="6" customWidth="1"/>
    <col min="10508" max="10753" width="9.140625" style="6"/>
    <col min="10754" max="10754" width="6.28515625" style="6" customWidth="1"/>
    <col min="10755" max="10755" width="11.42578125" style="6" customWidth="1"/>
    <col min="10756" max="10756" width="26" style="6" customWidth="1"/>
    <col min="10757" max="10757" width="27.7109375" style="6" customWidth="1"/>
    <col min="10758" max="10758" width="16.7109375" style="6" customWidth="1"/>
    <col min="10759" max="10759" width="20.140625" style="6" customWidth="1"/>
    <col min="10760" max="10760" width="9.140625" style="6"/>
    <col min="10761" max="10761" width="15.42578125" style="6" customWidth="1"/>
    <col min="10762" max="10763" width="16.140625" style="6" customWidth="1"/>
    <col min="10764" max="11009" width="9.140625" style="6"/>
    <col min="11010" max="11010" width="6.28515625" style="6" customWidth="1"/>
    <col min="11011" max="11011" width="11.42578125" style="6" customWidth="1"/>
    <col min="11012" max="11012" width="26" style="6" customWidth="1"/>
    <col min="11013" max="11013" width="27.7109375" style="6" customWidth="1"/>
    <col min="11014" max="11014" width="16.7109375" style="6" customWidth="1"/>
    <col min="11015" max="11015" width="20.140625" style="6" customWidth="1"/>
    <col min="11016" max="11016" width="9.140625" style="6"/>
    <col min="11017" max="11017" width="15.42578125" style="6" customWidth="1"/>
    <col min="11018" max="11019" width="16.140625" style="6" customWidth="1"/>
    <col min="11020" max="11265" width="9.140625" style="6"/>
    <col min="11266" max="11266" width="6.28515625" style="6" customWidth="1"/>
    <col min="11267" max="11267" width="11.42578125" style="6" customWidth="1"/>
    <col min="11268" max="11268" width="26" style="6" customWidth="1"/>
    <col min="11269" max="11269" width="27.7109375" style="6" customWidth="1"/>
    <col min="11270" max="11270" width="16.7109375" style="6" customWidth="1"/>
    <col min="11271" max="11271" width="20.140625" style="6" customWidth="1"/>
    <col min="11272" max="11272" width="9.140625" style="6"/>
    <col min="11273" max="11273" width="15.42578125" style="6" customWidth="1"/>
    <col min="11274" max="11275" width="16.140625" style="6" customWidth="1"/>
    <col min="11276" max="11521" width="9.140625" style="6"/>
    <col min="11522" max="11522" width="6.28515625" style="6" customWidth="1"/>
    <col min="11523" max="11523" width="11.42578125" style="6" customWidth="1"/>
    <col min="11524" max="11524" width="26" style="6" customWidth="1"/>
    <col min="11525" max="11525" width="27.7109375" style="6" customWidth="1"/>
    <col min="11526" max="11526" width="16.7109375" style="6" customWidth="1"/>
    <col min="11527" max="11527" width="20.140625" style="6" customWidth="1"/>
    <col min="11528" max="11528" width="9.140625" style="6"/>
    <col min="11529" max="11529" width="15.42578125" style="6" customWidth="1"/>
    <col min="11530" max="11531" width="16.140625" style="6" customWidth="1"/>
    <col min="11532" max="11777" width="9.140625" style="6"/>
    <col min="11778" max="11778" width="6.28515625" style="6" customWidth="1"/>
    <col min="11779" max="11779" width="11.42578125" style="6" customWidth="1"/>
    <col min="11780" max="11780" width="26" style="6" customWidth="1"/>
    <col min="11781" max="11781" width="27.7109375" style="6" customWidth="1"/>
    <col min="11782" max="11782" width="16.7109375" style="6" customWidth="1"/>
    <col min="11783" max="11783" width="20.140625" style="6" customWidth="1"/>
    <col min="11784" max="11784" width="9.140625" style="6"/>
    <col min="11785" max="11785" width="15.42578125" style="6" customWidth="1"/>
    <col min="11786" max="11787" width="16.140625" style="6" customWidth="1"/>
    <col min="11788" max="12033" width="9.140625" style="6"/>
    <col min="12034" max="12034" width="6.28515625" style="6" customWidth="1"/>
    <col min="12035" max="12035" width="11.42578125" style="6" customWidth="1"/>
    <col min="12036" max="12036" width="26" style="6" customWidth="1"/>
    <col min="12037" max="12037" width="27.7109375" style="6" customWidth="1"/>
    <col min="12038" max="12038" width="16.7109375" style="6" customWidth="1"/>
    <col min="12039" max="12039" width="20.140625" style="6" customWidth="1"/>
    <col min="12040" max="12040" width="9.140625" style="6"/>
    <col min="12041" max="12041" width="15.42578125" style="6" customWidth="1"/>
    <col min="12042" max="12043" width="16.140625" style="6" customWidth="1"/>
    <col min="12044" max="12289" width="9.140625" style="6"/>
    <col min="12290" max="12290" width="6.28515625" style="6" customWidth="1"/>
    <col min="12291" max="12291" width="11.42578125" style="6" customWidth="1"/>
    <col min="12292" max="12292" width="26" style="6" customWidth="1"/>
    <col min="12293" max="12293" width="27.7109375" style="6" customWidth="1"/>
    <col min="12294" max="12294" width="16.7109375" style="6" customWidth="1"/>
    <col min="12295" max="12295" width="20.140625" style="6" customWidth="1"/>
    <col min="12296" max="12296" width="9.140625" style="6"/>
    <col min="12297" max="12297" width="15.42578125" style="6" customWidth="1"/>
    <col min="12298" max="12299" width="16.140625" style="6" customWidth="1"/>
    <col min="12300" max="12545" width="9.140625" style="6"/>
    <col min="12546" max="12546" width="6.28515625" style="6" customWidth="1"/>
    <col min="12547" max="12547" width="11.42578125" style="6" customWidth="1"/>
    <col min="12548" max="12548" width="26" style="6" customWidth="1"/>
    <col min="12549" max="12549" width="27.7109375" style="6" customWidth="1"/>
    <col min="12550" max="12550" width="16.7109375" style="6" customWidth="1"/>
    <col min="12551" max="12551" width="20.140625" style="6" customWidth="1"/>
    <col min="12552" max="12552" width="9.140625" style="6"/>
    <col min="12553" max="12553" width="15.42578125" style="6" customWidth="1"/>
    <col min="12554" max="12555" width="16.140625" style="6" customWidth="1"/>
    <col min="12556" max="12801" width="9.140625" style="6"/>
    <col min="12802" max="12802" width="6.28515625" style="6" customWidth="1"/>
    <col min="12803" max="12803" width="11.42578125" style="6" customWidth="1"/>
    <col min="12804" max="12804" width="26" style="6" customWidth="1"/>
    <col min="12805" max="12805" width="27.7109375" style="6" customWidth="1"/>
    <col min="12806" max="12806" width="16.7109375" style="6" customWidth="1"/>
    <col min="12807" max="12807" width="20.140625" style="6" customWidth="1"/>
    <col min="12808" max="12808" width="9.140625" style="6"/>
    <col min="12809" max="12809" width="15.42578125" style="6" customWidth="1"/>
    <col min="12810" max="12811" width="16.140625" style="6" customWidth="1"/>
    <col min="12812" max="13057" width="9.140625" style="6"/>
    <col min="13058" max="13058" width="6.28515625" style="6" customWidth="1"/>
    <col min="13059" max="13059" width="11.42578125" style="6" customWidth="1"/>
    <col min="13060" max="13060" width="26" style="6" customWidth="1"/>
    <col min="13061" max="13061" width="27.7109375" style="6" customWidth="1"/>
    <col min="13062" max="13062" width="16.7109375" style="6" customWidth="1"/>
    <col min="13063" max="13063" width="20.140625" style="6" customWidth="1"/>
    <col min="13064" max="13064" width="9.140625" style="6"/>
    <col min="13065" max="13065" width="15.42578125" style="6" customWidth="1"/>
    <col min="13066" max="13067" width="16.140625" style="6" customWidth="1"/>
    <col min="13068" max="13313" width="9.140625" style="6"/>
    <col min="13314" max="13314" width="6.28515625" style="6" customWidth="1"/>
    <col min="13315" max="13315" width="11.42578125" style="6" customWidth="1"/>
    <col min="13316" max="13316" width="26" style="6" customWidth="1"/>
    <col min="13317" max="13317" width="27.7109375" style="6" customWidth="1"/>
    <col min="13318" max="13318" width="16.7109375" style="6" customWidth="1"/>
    <col min="13319" max="13319" width="20.140625" style="6" customWidth="1"/>
    <col min="13320" max="13320" width="9.140625" style="6"/>
    <col min="13321" max="13321" width="15.42578125" style="6" customWidth="1"/>
    <col min="13322" max="13323" width="16.140625" style="6" customWidth="1"/>
    <col min="13324" max="13569" width="9.140625" style="6"/>
    <col min="13570" max="13570" width="6.28515625" style="6" customWidth="1"/>
    <col min="13571" max="13571" width="11.42578125" style="6" customWidth="1"/>
    <col min="13572" max="13572" width="26" style="6" customWidth="1"/>
    <col min="13573" max="13573" width="27.7109375" style="6" customWidth="1"/>
    <col min="13574" max="13574" width="16.7109375" style="6" customWidth="1"/>
    <col min="13575" max="13575" width="20.140625" style="6" customWidth="1"/>
    <col min="13576" max="13576" width="9.140625" style="6"/>
    <col min="13577" max="13577" width="15.42578125" style="6" customWidth="1"/>
    <col min="13578" max="13579" width="16.140625" style="6" customWidth="1"/>
    <col min="13580" max="13825" width="9.140625" style="6"/>
    <col min="13826" max="13826" width="6.28515625" style="6" customWidth="1"/>
    <col min="13827" max="13827" width="11.42578125" style="6" customWidth="1"/>
    <col min="13828" max="13828" width="26" style="6" customWidth="1"/>
    <col min="13829" max="13829" width="27.7109375" style="6" customWidth="1"/>
    <col min="13830" max="13830" width="16.7109375" style="6" customWidth="1"/>
    <col min="13831" max="13831" width="20.140625" style="6" customWidth="1"/>
    <col min="13832" max="13832" width="9.140625" style="6"/>
    <col min="13833" max="13833" width="15.42578125" style="6" customWidth="1"/>
    <col min="13834" max="13835" width="16.140625" style="6" customWidth="1"/>
    <col min="13836" max="14081" width="9.140625" style="6"/>
    <col min="14082" max="14082" width="6.28515625" style="6" customWidth="1"/>
    <col min="14083" max="14083" width="11.42578125" style="6" customWidth="1"/>
    <col min="14084" max="14084" width="26" style="6" customWidth="1"/>
    <col min="14085" max="14085" width="27.7109375" style="6" customWidth="1"/>
    <col min="14086" max="14086" width="16.7109375" style="6" customWidth="1"/>
    <col min="14087" max="14087" width="20.140625" style="6" customWidth="1"/>
    <col min="14088" max="14088" width="9.140625" style="6"/>
    <col min="14089" max="14089" width="15.42578125" style="6" customWidth="1"/>
    <col min="14090" max="14091" width="16.140625" style="6" customWidth="1"/>
    <col min="14092" max="14337" width="9.140625" style="6"/>
    <col min="14338" max="14338" width="6.28515625" style="6" customWidth="1"/>
    <col min="14339" max="14339" width="11.42578125" style="6" customWidth="1"/>
    <col min="14340" max="14340" width="26" style="6" customWidth="1"/>
    <col min="14341" max="14341" width="27.7109375" style="6" customWidth="1"/>
    <col min="14342" max="14342" width="16.7109375" style="6" customWidth="1"/>
    <col min="14343" max="14343" width="20.140625" style="6" customWidth="1"/>
    <col min="14344" max="14344" width="9.140625" style="6"/>
    <col min="14345" max="14345" width="15.42578125" style="6" customWidth="1"/>
    <col min="14346" max="14347" width="16.140625" style="6" customWidth="1"/>
    <col min="14348" max="14593" width="9.140625" style="6"/>
    <col min="14594" max="14594" width="6.28515625" style="6" customWidth="1"/>
    <col min="14595" max="14595" width="11.42578125" style="6" customWidth="1"/>
    <col min="14596" max="14596" width="26" style="6" customWidth="1"/>
    <col min="14597" max="14597" width="27.7109375" style="6" customWidth="1"/>
    <col min="14598" max="14598" width="16.7109375" style="6" customWidth="1"/>
    <col min="14599" max="14599" width="20.140625" style="6" customWidth="1"/>
    <col min="14600" max="14600" width="9.140625" style="6"/>
    <col min="14601" max="14601" width="15.42578125" style="6" customWidth="1"/>
    <col min="14602" max="14603" width="16.140625" style="6" customWidth="1"/>
    <col min="14604" max="14849" width="9.140625" style="6"/>
    <col min="14850" max="14850" width="6.28515625" style="6" customWidth="1"/>
    <col min="14851" max="14851" width="11.42578125" style="6" customWidth="1"/>
    <col min="14852" max="14852" width="26" style="6" customWidth="1"/>
    <col min="14853" max="14853" width="27.7109375" style="6" customWidth="1"/>
    <col min="14854" max="14854" width="16.7109375" style="6" customWidth="1"/>
    <col min="14855" max="14855" width="20.140625" style="6" customWidth="1"/>
    <col min="14856" max="14856" width="9.140625" style="6"/>
    <col min="14857" max="14857" width="15.42578125" style="6" customWidth="1"/>
    <col min="14858" max="14859" width="16.140625" style="6" customWidth="1"/>
    <col min="14860" max="15105" width="9.140625" style="6"/>
    <col min="15106" max="15106" width="6.28515625" style="6" customWidth="1"/>
    <col min="15107" max="15107" width="11.42578125" style="6" customWidth="1"/>
    <col min="15108" max="15108" width="26" style="6" customWidth="1"/>
    <col min="15109" max="15109" width="27.7109375" style="6" customWidth="1"/>
    <col min="15110" max="15110" width="16.7109375" style="6" customWidth="1"/>
    <col min="15111" max="15111" width="20.140625" style="6" customWidth="1"/>
    <col min="15112" max="15112" width="9.140625" style="6"/>
    <col min="15113" max="15113" width="15.42578125" style="6" customWidth="1"/>
    <col min="15114" max="15115" width="16.140625" style="6" customWidth="1"/>
    <col min="15116" max="15361" width="9.140625" style="6"/>
    <col min="15362" max="15362" width="6.28515625" style="6" customWidth="1"/>
    <col min="15363" max="15363" width="11.42578125" style="6" customWidth="1"/>
    <col min="15364" max="15364" width="26" style="6" customWidth="1"/>
    <col min="15365" max="15365" width="27.7109375" style="6" customWidth="1"/>
    <col min="15366" max="15366" width="16.7109375" style="6" customWidth="1"/>
    <col min="15367" max="15367" width="20.140625" style="6" customWidth="1"/>
    <col min="15368" max="15368" width="9.140625" style="6"/>
    <col min="15369" max="15369" width="15.42578125" style="6" customWidth="1"/>
    <col min="15370" max="15371" width="16.140625" style="6" customWidth="1"/>
    <col min="15372" max="15617" width="9.140625" style="6"/>
    <col min="15618" max="15618" width="6.28515625" style="6" customWidth="1"/>
    <col min="15619" max="15619" width="11.42578125" style="6" customWidth="1"/>
    <col min="15620" max="15620" width="26" style="6" customWidth="1"/>
    <col min="15621" max="15621" width="27.7109375" style="6" customWidth="1"/>
    <col min="15622" max="15622" width="16.7109375" style="6" customWidth="1"/>
    <col min="15623" max="15623" width="20.140625" style="6" customWidth="1"/>
    <col min="15624" max="15624" width="9.140625" style="6"/>
    <col min="15625" max="15625" width="15.42578125" style="6" customWidth="1"/>
    <col min="15626" max="15627" width="16.140625" style="6" customWidth="1"/>
    <col min="15628" max="15873" width="9.140625" style="6"/>
    <col min="15874" max="15874" width="6.28515625" style="6" customWidth="1"/>
    <col min="15875" max="15875" width="11.42578125" style="6" customWidth="1"/>
    <col min="15876" max="15876" width="26" style="6" customWidth="1"/>
    <col min="15877" max="15877" width="27.7109375" style="6" customWidth="1"/>
    <col min="15878" max="15878" width="16.7109375" style="6" customWidth="1"/>
    <col min="15879" max="15879" width="20.140625" style="6" customWidth="1"/>
    <col min="15880" max="15880" width="9.140625" style="6"/>
    <col min="15881" max="15881" width="15.42578125" style="6" customWidth="1"/>
    <col min="15882" max="15883" width="16.140625" style="6" customWidth="1"/>
    <col min="15884" max="16129" width="9.140625" style="6"/>
    <col min="16130" max="16130" width="6.28515625" style="6" customWidth="1"/>
    <col min="16131" max="16131" width="11.42578125" style="6" customWidth="1"/>
    <col min="16132" max="16132" width="26" style="6" customWidth="1"/>
    <col min="16133" max="16133" width="27.7109375" style="6" customWidth="1"/>
    <col min="16134" max="16134" width="16.7109375" style="6" customWidth="1"/>
    <col min="16135" max="16135" width="20.140625" style="6" customWidth="1"/>
    <col min="16136" max="16136" width="9.140625" style="6"/>
    <col min="16137" max="16137" width="15.42578125" style="6" customWidth="1"/>
    <col min="16138" max="16139" width="16.140625" style="6" customWidth="1"/>
    <col min="16140" max="16384" width="9.140625" style="6"/>
  </cols>
  <sheetData>
    <row r="1" spans="1:11" ht="26.25" customHeight="1">
      <c r="C1" s="662" t="s">
        <v>1099</v>
      </c>
      <c r="D1" s="662"/>
      <c r="E1" s="662"/>
    </row>
    <row r="2" spans="1:11" ht="27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25</v>
      </c>
      <c r="G2" s="125" t="s">
        <v>645</v>
      </c>
    </row>
    <row r="3" spans="1:11" ht="24" customHeight="1">
      <c r="A3" s="351">
        <v>1</v>
      </c>
      <c r="B3" s="342" t="s">
        <v>11</v>
      </c>
      <c r="C3" s="380" t="s">
        <v>1097</v>
      </c>
      <c r="D3" s="701" t="s">
        <v>152</v>
      </c>
      <c r="E3" s="380" t="s">
        <v>671</v>
      </c>
      <c r="F3" s="381">
        <v>628772</v>
      </c>
      <c r="G3" s="355">
        <v>138</v>
      </c>
    </row>
    <row r="4" spans="1:11" ht="24" customHeight="1">
      <c r="A4" s="351">
        <v>2</v>
      </c>
      <c r="B4" s="342" t="s">
        <v>11</v>
      </c>
      <c r="C4" s="421" t="s">
        <v>1097</v>
      </c>
      <c r="D4" s="701"/>
      <c r="E4" s="380" t="s">
        <v>152</v>
      </c>
      <c r="F4" s="381">
        <v>629234</v>
      </c>
      <c r="G4" s="355">
        <v>60</v>
      </c>
      <c r="I4" s="184"/>
      <c r="J4" s="185"/>
      <c r="K4" s="186"/>
    </row>
    <row r="5" spans="1:11" ht="24" customHeight="1">
      <c r="A5" s="351">
        <v>3</v>
      </c>
      <c r="B5" s="342" t="s">
        <v>11</v>
      </c>
      <c r="C5" s="421" t="s">
        <v>1097</v>
      </c>
      <c r="D5" s="701"/>
      <c r="E5" s="380" t="s">
        <v>672</v>
      </c>
      <c r="F5" s="381">
        <v>629198</v>
      </c>
      <c r="G5" s="355">
        <v>48</v>
      </c>
      <c r="I5" s="187"/>
      <c r="J5" s="185"/>
      <c r="K5" s="186"/>
    </row>
    <row r="6" spans="1:11" ht="24" customHeight="1">
      <c r="A6" s="351">
        <v>4</v>
      </c>
      <c r="B6" s="342" t="s">
        <v>11</v>
      </c>
      <c r="C6" s="421" t="s">
        <v>1097</v>
      </c>
      <c r="D6" s="380" t="s">
        <v>609</v>
      </c>
      <c r="E6" s="380" t="s">
        <v>609</v>
      </c>
      <c r="F6" s="381">
        <v>629501</v>
      </c>
      <c r="G6" s="355">
        <v>20</v>
      </c>
      <c r="I6" s="187"/>
      <c r="J6" s="185"/>
      <c r="K6" s="186"/>
    </row>
    <row r="7" spans="1:11" ht="24" customHeight="1">
      <c r="A7" s="351">
        <v>1</v>
      </c>
      <c r="B7" s="360" t="s">
        <v>8</v>
      </c>
      <c r="C7" s="421" t="s">
        <v>1097</v>
      </c>
      <c r="D7" s="704" t="s">
        <v>148</v>
      </c>
      <c r="E7" s="360" t="s">
        <v>149</v>
      </c>
      <c r="F7" s="381">
        <v>628818</v>
      </c>
      <c r="G7" s="355">
        <v>40</v>
      </c>
      <c r="I7" s="187"/>
      <c r="J7" s="185"/>
      <c r="K7" s="186"/>
    </row>
    <row r="8" spans="1:11" ht="24" customHeight="1">
      <c r="A8" s="351">
        <v>2</v>
      </c>
      <c r="B8" s="360" t="s">
        <v>8</v>
      </c>
      <c r="C8" s="421" t="s">
        <v>1097</v>
      </c>
      <c r="D8" s="704"/>
      <c r="E8" s="361" t="s">
        <v>148</v>
      </c>
      <c r="F8" s="362">
        <v>628961</v>
      </c>
      <c r="G8" s="356">
        <v>1.5</v>
      </c>
      <c r="I8" s="187"/>
      <c r="J8" s="185"/>
      <c r="K8" s="186"/>
    </row>
    <row r="9" spans="1:11" ht="24" customHeight="1">
      <c r="A9" s="351">
        <v>3</v>
      </c>
      <c r="B9" s="360" t="s">
        <v>8</v>
      </c>
      <c r="C9" s="421" t="s">
        <v>1097</v>
      </c>
      <c r="D9" s="702" t="s">
        <v>150</v>
      </c>
      <c r="E9" s="360" t="s">
        <v>151</v>
      </c>
      <c r="F9" s="381">
        <v>629230</v>
      </c>
      <c r="G9" s="355">
        <v>20</v>
      </c>
      <c r="I9" s="187"/>
      <c r="J9" s="185"/>
      <c r="K9" s="186"/>
    </row>
    <row r="10" spans="1:11" ht="24" customHeight="1">
      <c r="A10" s="351">
        <v>4</v>
      </c>
      <c r="B10" s="360" t="s">
        <v>8</v>
      </c>
      <c r="C10" s="421" t="s">
        <v>1097</v>
      </c>
      <c r="D10" s="703"/>
      <c r="E10" s="360" t="s">
        <v>150</v>
      </c>
      <c r="F10" s="381">
        <v>629041</v>
      </c>
      <c r="G10" s="355">
        <v>25</v>
      </c>
      <c r="I10" s="187"/>
      <c r="J10" s="185"/>
      <c r="K10" s="186"/>
    </row>
    <row r="11" spans="1:11" ht="24" customHeight="1">
      <c r="A11" s="351">
        <v>5</v>
      </c>
      <c r="B11" s="360" t="s">
        <v>8</v>
      </c>
      <c r="C11" s="421" t="s">
        <v>1097</v>
      </c>
      <c r="D11" s="380" t="s">
        <v>152</v>
      </c>
      <c r="E11" s="380" t="s">
        <v>672</v>
      </c>
      <c r="F11" s="381">
        <v>629198</v>
      </c>
      <c r="G11" s="355">
        <v>20</v>
      </c>
      <c r="I11" s="187"/>
      <c r="J11" s="185"/>
      <c r="K11" s="186"/>
    </row>
    <row r="12" spans="1:11" ht="24" customHeight="1">
      <c r="A12" s="351">
        <v>6</v>
      </c>
      <c r="B12" s="360" t="s">
        <v>8</v>
      </c>
      <c r="C12" s="421" t="s">
        <v>1097</v>
      </c>
      <c r="D12" s="360" t="s">
        <v>145</v>
      </c>
      <c r="E12" s="360" t="s">
        <v>145</v>
      </c>
      <c r="F12" s="381">
        <v>629365</v>
      </c>
      <c r="G12" s="355">
        <v>20</v>
      </c>
      <c r="I12" s="187"/>
      <c r="J12" s="185"/>
      <c r="K12" s="186"/>
    </row>
    <row r="13" spans="1:11" ht="24" customHeight="1">
      <c r="A13" s="351">
        <v>7</v>
      </c>
      <c r="B13" s="360" t="s">
        <v>8</v>
      </c>
      <c r="C13" s="421" t="s">
        <v>1097</v>
      </c>
      <c r="D13" s="702" t="s">
        <v>145</v>
      </c>
      <c r="E13" s="380" t="s">
        <v>673</v>
      </c>
      <c r="F13" s="381">
        <v>629470</v>
      </c>
      <c r="G13" s="355">
        <v>22</v>
      </c>
      <c r="I13" s="188"/>
      <c r="J13" s="189"/>
      <c r="K13" s="186"/>
    </row>
    <row r="14" spans="1:11" ht="24" customHeight="1">
      <c r="A14" s="351">
        <v>8</v>
      </c>
      <c r="B14" s="360" t="s">
        <v>8</v>
      </c>
      <c r="C14" s="421" t="s">
        <v>1097</v>
      </c>
      <c r="D14" s="703"/>
      <c r="E14" s="342" t="s">
        <v>147</v>
      </c>
      <c r="F14" s="381">
        <v>629534</v>
      </c>
      <c r="G14" s="355">
        <v>20</v>
      </c>
      <c r="I14" s="188"/>
      <c r="J14" s="189"/>
      <c r="K14" s="186"/>
    </row>
    <row r="15" spans="1:11" ht="24" customHeight="1">
      <c r="A15" s="351">
        <v>9</v>
      </c>
      <c r="B15" s="360" t="s">
        <v>8</v>
      </c>
      <c r="C15" s="421" t="s">
        <v>1097</v>
      </c>
      <c r="D15" s="380" t="s">
        <v>154</v>
      </c>
      <c r="E15" s="380" t="s">
        <v>155</v>
      </c>
      <c r="F15" s="381">
        <v>628707</v>
      </c>
      <c r="G15" s="355">
        <v>25</v>
      </c>
      <c r="H15" s="187"/>
      <c r="I15" s="185"/>
      <c r="J15" s="186"/>
    </row>
    <row r="16" spans="1:11" ht="24" customHeight="1">
      <c r="A16" s="351">
        <v>10</v>
      </c>
      <c r="B16" s="360" t="s">
        <v>8</v>
      </c>
      <c r="C16" s="421" t="s">
        <v>1097</v>
      </c>
      <c r="D16" s="701" t="s">
        <v>156</v>
      </c>
      <c r="E16" s="380" t="s">
        <v>608</v>
      </c>
      <c r="F16" s="381">
        <v>629298</v>
      </c>
      <c r="G16" s="355">
        <v>20</v>
      </c>
      <c r="H16" s="187"/>
      <c r="I16" s="185"/>
      <c r="J16" s="186"/>
    </row>
    <row r="17" spans="1:10" ht="24" customHeight="1">
      <c r="A17" s="351">
        <v>11</v>
      </c>
      <c r="B17" s="360" t="s">
        <v>8</v>
      </c>
      <c r="C17" s="421" t="s">
        <v>1097</v>
      </c>
      <c r="D17" s="703"/>
      <c r="E17" s="380" t="s">
        <v>156</v>
      </c>
      <c r="F17" s="381">
        <v>629472</v>
      </c>
      <c r="G17" s="355">
        <v>80</v>
      </c>
      <c r="H17" s="187"/>
      <c r="I17" s="185"/>
      <c r="J17" s="186"/>
    </row>
    <row r="18" spans="1:10" ht="24" customHeight="1">
      <c r="A18" s="351">
        <v>12</v>
      </c>
      <c r="B18" s="360" t="s">
        <v>8</v>
      </c>
      <c r="C18" s="421" t="s">
        <v>1097</v>
      </c>
      <c r="D18" s="703"/>
      <c r="E18" s="380" t="s">
        <v>163</v>
      </c>
      <c r="F18" s="381">
        <v>628805</v>
      </c>
      <c r="G18" s="357">
        <v>72</v>
      </c>
    </row>
    <row r="19" spans="1:10" ht="24" customHeight="1">
      <c r="A19" s="351">
        <v>13</v>
      </c>
      <c r="B19" s="360" t="s">
        <v>8</v>
      </c>
      <c r="C19" s="421" t="s">
        <v>1097</v>
      </c>
      <c r="D19" s="701" t="s">
        <v>609</v>
      </c>
      <c r="E19" s="380" t="s">
        <v>674</v>
      </c>
      <c r="F19" s="381">
        <v>628711</v>
      </c>
      <c r="G19" s="355">
        <v>25</v>
      </c>
      <c r="H19" s="190"/>
      <c r="I19" s="191"/>
    </row>
    <row r="20" spans="1:10" ht="24" customHeight="1">
      <c r="A20" s="351">
        <v>14</v>
      </c>
      <c r="B20" s="360" t="s">
        <v>8</v>
      </c>
      <c r="C20" s="421" t="s">
        <v>1097</v>
      </c>
      <c r="D20" s="703"/>
      <c r="E20" s="380" t="s">
        <v>144</v>
      </c>
      <c r="F20" s="381">
        <v>628885</v>
      </c>
      <c r="G20" s="355">
        <v>120</v>
      </c>
      <c r="H20" s="190"/>
      <c r="I20" s="191"/>
    </row>
    <row r="21" spans="1:10" ht="24" customHeight="1">
      <c r="A21" s="351">
        <v>15</v>
      </c>
      <c r="B21" s="360" t="s">
        <v>8</v>
      </c>
      <c r="C21" s="421" t="s">
        <v>1097</v>
      </c>
      <c r="D21" s="703"/>
      <c r="E21" s="95" t="s">
        <v>609</v>
      </c>
      <c r="F21" s="381">
        <v>629501</v>
      </c>
      <c r="G21" s="355">
        <v>60</v>
      </c>
      <c r="H21" s="190"/>
      <c r="I21" s="191"/>
    </row>
    <row r="22" spans="1:10" ht="24" customHeight="1">
      <c r="A22" s="351">
        <v>1</v>
      </c>
      <c r="B22" s="360" t="s">
        <v>7</v>
      </c>
      <c r="C22" s="421" t="s">
        <v>1097</v>
      </c>
      <c r="D22" s="701" t="s">
        <v>148</v>
      </c>
      <c r="E22" s="342" t="s">
        <v>148</v>
      </c>
      <c r="F22" s="381">
        <v>628961</v>
      </c>
      <c r="G22" s="355">
        <v>25</v>
      </c>
      <c r="H22" s="190"/>
      <c r="I22" s="191"/>
    </row>
    <row r="23" spans="1:10" ht="24" customHeight="1">
      <c r="A23" s="351">
        <v>2</v>
      </c>
      <c r="B23" s="360" t="s">
        <v>7</v>
      </c>
      <c r="C23" s="421" t="s">
        <v>1097</v>
      </c>
      <c r="D23" s="703"/>
      <c r="E23" s="342" t="s">
        <v>158</v>
      </c>
      <c r="F23" s="381">
        <v>629326</v>
      </c>
      <c r="G23" s="355">
        <v>48</v>
      </c>
      <c r="H23" s="190"/>
      <c r="I23" s="191"/>
    </row>
    <row r="24" spans="1:10" ht="24" customHeight="1">
      <c r="A24" s="351">
        <v>3</v>
      </c>
      <c r="B24" s="360" t="s">
        <v>7</v>
      </c>
      <c r="C24" s="421" t="s">
        <v>1097</v>
      </c>
      <c r="D24" s="705" t="s">
        <v>150</v>
      </c>
      <c r="E24" s="305" t="s">
        <v>159</v>
      </c>
      <c r="F24" s="381" t="s">
        <v>675</v>
      </c>
      <c r="G24" s="355">
        <v>25</v>
      </c>
      <c r="H24" s="190"/>
      <c r="I24" s="191"/>
    </row>
    <row r="25" spans="1:10" ht="24" customHeight="1">
      <c r="A25" s="351">
        <v>4</v>
      </c>
      <c r="B25" s="360" t="s">
        <v>7</v>
      </c>
      <c r="C25" s="421" t="s">
        <v>1097</v>
      </c>
      <c r="D25" s="703"/>
      <c r="E25" s="305" t="s">
        <v>150</v>
      </c>
      <c r="F25" s="381">
        <v>629041</v>
      </c>
      <c r="G25" s="355">
        <v>400</v>
      </c>
      <c r="H25" s="190"/>
      <c r="I25" s="191"/>
    </row>
    <row r="26" spans="1:10" ht="24" customHeight="1">
      <c r="A26" s="351">
        <v>5</v>
      </c>
      <c r="B26" s="360" t="s">
        <v>7</v>
      </c>
      <c r="C26" s="421" t="s">
        <v>1097</v>
      </c>
      <c r="D26" s="703"/>
      <c r="E26" s="380" t="s">
        <v>160</v>
      </c>
      <c r="F26" s="381">
        <v>629230</v>
      </c>
      <c r="G26" s="355">
        <v>380</v>
      </c>
      <c r="H26" s="190"/>
      <c r="I26" s="191"/>
    </row>
    <row r="27" spans="1:10" ht="24" customHeight="1">
      <c r="A27" s="351">
        <v>6</v>
      </c>
      <c r="B27" s="360" t="s">
        <v>7</v>
      </c>
      <c r="C27" s="421" t="s">
        <v>1097</v>
      </c>
      <c r="D27" s="360" t="s">
        <v>152</v>
      </c>
      <c r="E27" s="380" t="s">
        <v>671</v>
      </c>
      <c r="F27" s="381">
        <v>628772</v>
      </c>
      <c r="G27" s="355">
        <v>525</v>
      </c>
      <c r="H27" s="190"/>
      <c r="I27" s="191"/>
    </row>
    <row r="28" spans="1:10" ht="24" customHeight="1">
      <c r="A28" s="351">
        <v>7</v>
      </c>
      <c r="B28" s="360" t="s">
        <v>7</v>
      </c>
      <c r="C28" s="421" t="s">
        <v>1097</v>
      </c>
      <c r="D28" s="701" t="s">
        <v>145</v>
      </c>
      <c r="E28" s="342" t="s">
        <v>145</v>
      </c>
      <c r="F28" s="381">
        <v>629365</v>
      </c>
      <c r="G28" s="355">
        <v>50</v>
      </c>
    </row>
    <row r="29" spans="1:10" ht="24" customHeight="1">
      <c r="A29" s="351">
        <v>8</v>
      </c>
      <c r="B29" s="360" t="s">
        <v>7</v>
      </c>
      <c r="C29" s="421" t="s">
        <v>1097</v>
      </c>
      <c r="D29" s="703"/>
      <c r="E29" s="342" t="s">
        <v>146</v>
      </c>
      <c r="F29" s="381">
        <v>629470</v>
      </c>
      <c r="G29" s="355">
        <v>28</v>
      </c>
    </row>
    <row r="30" spans="1:10" ht="24" customHeight="1">
      <c r="A30" s="351">
        <v>9</v>
      </c>
      <c r="B30" s="360" t="s">
        <v>7</v>
      </c>
      <c r="C30" s="421" t="s">
        <v>1097</v>
      </c>
      <c r="D30" s="703"/>
      <c r="E30" s="342" t="s">
        <v>147</v>
      </c>
      <c r="F30" s="381">
        <v>629534</v>
      </c>
      <c r="G30" s="355">
        <v>20</v>
      </c>
    </row>
    <row r="31" spans="1:10" ht="24" customHeight="1">
      <c r="A31" s="351">
        <v>10</v>
      </c>
      <c r="B31" s="360" t="s">
        <v>7</v>
      </c>
      <c r="C31" s="421" t="s">
        <v>1097</v>
      </c>
      <c r="D31" s="701" t="s">
        <v>154</v>
      </c>
      <c r="E31" s="380" t="s">
        <v>155</v>
      </c>
      <c r="F31" s="381">
        <v>628707</v>
      </c>
      <c r="G31" s="355">
        <v>20</v>
      </c>
    </row>
    <row r="32" spans="1:10" ht="24" customHeight="1">
      <c r="A32" s="351">
        <v>11</v>
      </c>
      <c r="B32" s="360" t="s">
        <v>7</v>
      </c>
      <c r="C32" s="421" t="s">
        <v>1097</v>
      </c>
      <c r="D32" s="703"/>
      <c r="E32" s="380" t="s">
        <v>167</v>
      </c>
      <c r="F32" s="381">
        <v>628834</v>
      </c>
      <c r="G32" s="355">
        <v>20</v>
      </c>
    </row>
    <row r="33" spans="1:9" ht="24" customHeight="1">
      <c r="A33" s="351">
        <v>12</v>
      </c>
      <c r="B33" s="360" t="s">
        <v>7</v>
      </c>
      <c r="C33" s="421" t="s">
        <v>1097</v>
      </c>
      <c r="D33" s="701" t="s">
        <v>156</v>
      </c>
      <c r="E33" s="380" t="s">
        <v>163</v>
      </c>
      <c r="F33" s="381">
        <v>628805</v>
      </c>
      <c r="G33" s="355">
        <v>20</v>
      </c>
    </row>
    <row r="34" spans="1:9" s="192" customFormat="1" ht="24" customHeight="1">
      <c r="A34" s="351">
        <v>13</v>
      </c>
      <c r="B34" s="360" t="s">
        <v>7</v>
      </c>
      <c r="C34" s="421" t="s">
        <v>1097</v>
      </c>
      <c r="D34" s="703"/>
      <c r="E34" s="380" t="s">
        <v>156</v>
      </c>
      <c r="F34" s="381">
        <v>629472</v>
      </c>
      <c r="G34" s="358">
        <v>20</v>
      </c>
      <c r="H34" s="193"/>
      <c r="I34" s="194"/>
    </row>
    <row r="35" spans="1:9" s="192" customFormat="1" ht="24" customHeight="1">
      <c r="A35" s="351">
        <v>14</v>
      </c>
      <c r="B35" s="360" t="s">
        <v>7</v>
      </c>
      <c r="C35" s="421" t="s">
        <v>1097</v>
      </c>
      <c r="D35" s="701" t="s">
        <v>143</v>
      </c>
      <c r="E35" s="380" t="s">
        <v>144</v>
      </c>
      <c r="F35" s="381">
        <v>628885</v>
      </c>
      <c r="G35" s="358">
        <v>65</v>
      </c>
      <c r="H35" s="193"/>
      <c r="I35" s="194"/>
    </row>
    <row r="36" spans="1:9" s="192" customFormat="1" ht="24" customHeight="1">
      <c r="A36" s="351">
        <v>15</v>
      </c>
      <c r="B36" s="360" t="s">
        <v>7</v>
      </c>
      <c r="C36" s="421" t="s">
        <v>1097</v>
      </c>
      <c r="D36" s="703"/>
      <c r="E36" s="380" t="s">
        <v>143</v>
      </c>
      <c r="F36" s="381">
        <v>629501</v>
      </c>
      <c r="G36" s="358">
        <v>20</v>
      </c>
      <c r="H36" s="193"/>
      <c r="I36" s="194"/>
    </row>
    <row r="37" spans="1:9" s="192" customFormat="1" ht="24" customHeight="1">
      <c r="A37" s="351">
        <v>16</v>
      </c>
      <c r="B37" s="360" t="s">
        <v>7</v>
      </c>
      <c r="C37" s="421" t="s">
        <v>1097</v>
      </c>
      <c r="D37" s="703"/>
      <c r="E37" s="380" t="s">
        <v>674</v>
      </c>
      <c r="F37" s="381">
        <v>628711</v>
      </c>
      <c r="G37" s="358">
        <v>20</v>
      </c>
    </row>
    <row r="38" spans="1:9" s="192" customFormat="1" ht="24" customHeight="1">
      <c r="A38" s="351">
        <v>17</v>
      </c>
      <c r="B38" s="360" t="s">
        <v>7</v>
      </c>
      <c r="C38" s="421" t="s">
        <v>1097</v>
      </c>
      <c r="D38" s="701" t="s">
        <v>161</v>
      </c>
      <c r="E38" s="380" t="s">
        <v>162</v>
      </c>
      <c r="F38" s="381">
        <v>629514</v>
      </c>
      <c r="G38" s="358">
        <v>20</v>
      </c>
    </row>
    <row r="39" spans="1:9" s="192" customFormat="1" ht="24" customHeight="1">
      <c r="A39" s="351">
        <v>18</v>
      </c>
      <c r="B39" s="360" t="s">
        <v>7</v>
      </c>
      <c r="C39" s="421" t="s">
        <v>1097</v>
      </c>
      <c r="D39" s="703"/>
      <c r="E39" s="380" t="s">
        <v>161</v>
      </c>
      <c r="F39" s="381">
        <v>629528</v>
      </c>
      <c r="G39" s="358">
        <v>20</v>
      </c>
    </row>
    <row r="40" spans="1:9" s="195" customFormat="1" ht="24" customHeight="1">
      <c r="A40" s="351">
        <v>1</v>
      </c>
      <c r="B40" s="360" t="s">
        <v>6</v>
      </c>
      <c r="C40" s="421" t="s">
        <v>1097</v>
      </c>
      <c r="D40" s="701" t="s">
        <v>164</v>
      </c>
      <c r="E40" s="380" t="s">
        <v>165</v>
      </c>
      <c r="F40" s="381">
        <v>628586</v>
      </c>
      <c r="G40" s="357">
        <v>28</v>
      </c>
      <c r="H40" s="196"/>
      <c r="I40" s="197"/>
    </row>
    <row r="41" spans="1:9" s="195" customFormat="1" ht="24" customHeight="1">
      <c r="A41" s="351">
        <v>2</v>
      </c>
      <c r="B41" s="360" t="s">
        <v>6</v>
      </c>
      <c r="C41" s="421" t="s">
        <v>1097</v>
      </c>
      <c r="D41" s="703"/>
      <c r="E41" s="380" t="s">
        <v>164</v>
      </c>
      <c r="F41" s="381">
        <v>628933</v>
      </c>
      <c r="G41" s="357">
        <v>36</v>
      </c>
      <c r="H41" s="196"/>
      <c r="I41" s="197"/>
    </row>
    <row r="42" spans="1:9" s="195" customFormat="1" ht="24" customHeight="1">
      <c r="A42" s="351">
        <v>3</v>
      </c>
      <c r="B42" s="360" t="s">
        <v>6</v>
      </c>
      <c r="C42" s="421" t="s">
        <v>1097</v>
      </c>
      <c r="D42" s="703"/>
      <c r="E42" s="380" t="s">
        <v>166</v>
      </c>
      <c r="F42" s="381">
        <v>629532</v>
      </c>
      <c r="G42" s="357">
        <v>20</v>
      </c>
      <c r="H42" s="196"/>
      <c r="I42" s="197"/>
    </row>
    <row r="43" spans="1:9" s="198" customFormat="1" ht="24" customHeight="1">
      <c r="A43" s="351">
        <v>4</v>
      </c>
      <c r="B43" s="360" t="s">
        <v>6</v>
      </c>
      <c r="C43" s="421" t="s">
        <v>1097</v>
      </c>
      <c r="D43" s="701" t="s">
        <v>148</v>
      </c>
      <c r="E43" s="380" t="s">
        <v>148</v>
      </c>
      <c r="F43" s="381">
        <v>628961</v>
      </c>
      <c r="G43" s="359">
        <v>20</v>
      </c>
      <c r="H43" s="199"/>
      <c r="I43" s="200"/>
    </row>
    <row r="44" spans="1:9" ht="24" customHeight="1">
      <c r="A44" s="351">
        <v>5</v>
      </c>
      <c r="B44" s="360" t="s">
        <v>6</v>
      </c>
      <c r="C44" s="421" t="s">
        <v>1097</v>
      </c>
      <c r="D44" s="703"/>
      <c r="E44" s="380" t="s">
        <v>676</v>
      </c>
      <c r="F44" s="381">
        <v>629326</v>
      </c>
    </row>
    <row r="45" spans="1:9" ht="24" customHeight="1">
      <c r="A45" s="351">
        <v>6</v>
      </c>
      <c r="B45" s="360" t="s">
        <v>6</v>
      </c>
      <c r="C45" s="421" t="s">
        <v>1097</v>
      </c>
      <c r="D45" s="701" t="s">
        <v>154</v>
      </c>
      <c r="E45" s="380" t="s">
        <v>155</v>
      </c>
      <c r="F45" s="381">
        <v>628707</v>
      </c>
    </row>
    <row r="46" spans="1:9" ht="24" customHeight="1">
      <c r="A46" s="351">
        <v>7</v>
      </c>
      <c r="B46" s="360" t="s">
        <v>6</v>
      </c>
      <c r="C46" s="421" t="s">
        <v>1097</v>
      </c>
      <c r="D46" s="703"/>
      <c r="E46" s="380" t="s">
        <v>167</v>
      </c>
      <c r="F46" s="381">
        <v>628834</v>
      </c>
    </row>
    <row r="47" spans="1:9" ht="24" customHeight="1">
      <c r="A47" s="351">
        <v>8</v>
      </c>
      <c r="B47" s="360" t="s">
        <v>6</v>
      </c>
      <c r="C47" s="421" t="s">
        <v>1097</v>
      </c>
      <c r="D47" s="703"/>
      <c r="E47" s="380" t="s">
        <v>154</v>
      </c>
      <c r="F47" s="381">
        <v>629465</v>
      </c>
    </row>
    <row r="48" spans="1:9" ht="24" customHeight="1">
      <c r="A48" s="351">
        <v>9</v>
      </c>
      <c r="B48" s="360" t="s">
        <v>6</v>
      </c>
      <c r="C48" s="421" t="s">
        <v>1097</v>
      </c>
      <c r="D48" s="701" t="s">
        <v>143</v>
      </c>
      <c r="E48" s="380" t="s">
        <v>144</v>
      </c>
      <c r="F48" s="381">
        <v>628885</v>
      </c>
    </row>
    <row r="49" spans="1:6" ht="24" customHeight="1">
      <c r="A49" s="351">
        <v>10</v>
      </c>
      <c r="B49" s="360" t="s">
        <v>6</v>
      </c>
      <c r="C49" s="421" t="s">
        <v>1097</v>
      </c>
      <c r="D49" s="703"/>
      <c r="E49" s="380" t="s">
        <v>143</v>
      </c>
      <c r="F49" s="381">
        <v>629501</v>
      </c>
    </row>
    <row r="50" spans="1:6" ht="24" customHeight="1">
      <c r="A50" s="351">
        <v>11</v>
      </c>
      <c r="B50" s="360" t="s">
        <v>6</v>
      </c>
      <c r="C50" s="421" t="s">
        <v>1097</v>
      </c>
      <c r="D50" s="703"/>
      <c r="E50" s="380" t="s">
        <v>674</v>
      </c>
      <c r="F50" s="381">
        <v>628711</v>
      </c>
    </row>
  </sheetData>
  <mergeCells count="18">
    <mergeCell ref="D19:D21"/>
    <mergeCell ref="D22:D23"/>
    <mergeCell ref="D24:D26"/>
    <mergeCell ref="D28:D30"/>
    <mergeCell ref="D31:D32"/>
    <mergeCell ref="D45:D47"/>
    <mergeCell ref="D48:D50"/>
    <mergeCell ref="D33:D34"/>
    <mergeCell ref="D35:D37"/>
    <mergeCell ref="D38:D39"/>
    <mergeCell ref="D40:D42"/>
    <mergeCell ref="D43:D44"/>
    <mergeCell ref="D3:D5"/>
    <mergeCell ref="D9:D10"/>
    <mergeCell ref="D13:D14"/>
    <mergeCell ref="D16:D18"/>
    <mergeCell ref="C1:E1"/>
    <mergeCell ref="D7:D8"/>
  </mergeCell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80" orientation="landscape" r:id="rId1"/>
  <rowBreaks count="1" manualBreakCount="1">
    <brk id="26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87">
    <tabColor rgb="FFC00000"/>
  </sheetPr>
  <dimension ref="A1:R29"/>
  <sheetViews>
    <sheetView view="pageBreakPreview" zoomScaleNormal="115" zoomScaleSheetLayoutView="100" workbookViewId="0">
      <selection activeCell="I11" sqref="I11"/>
    </sheetView>
  </sheetViews>
  <sheetFormatPr defaultColWidth="14.42578125" defaultRowHeight="24" customHeight="1"/>
  <cols>
    <col min="1" max="1" width="7.140625" style="19" customWidth="1"/>
    <col min="2" max="2" width="19.7109375" style="19" customWidth="1"/>
    <col min="3" max="3" width="12.42578125" style="19" customWidth="1"/>
    <col min="4" max="4" width="20.28515625" style="19" customWidth="1"/>
    <col min="5" max="5" width="23.85546875" style="101" customWidth="1"/>
    <col min="6" max="6" width="19.28515625" style="259" customWidth="1"/>
    <col min="7" max="7" width="24.42578125" style="259" hidden="1" customWidth="1"/>
    <col min="8" max="257" width="14.42578125" style="19"/>
    <col min="258" max="258" width="7.140625" style="19" customWidth="1"/>
    <col min="259" max="259" width="12.42578125" style="19" customWidth="1"/>
    <col min="260" max="260" width="20.28515625" style="19" customWidth="1"/>
    <col min="261" max="261" width="24.42578125" style="19" customWidth="1"/>
    <col min="262" max="262" width="15.42578125" style="19" customWidth="1"/>
    <col min="263" max="263" width="24.42578125" style="19" customWidth="1"/>
    <col min="264" max="513" width="14.42578125" style="19"/>
    <col min="514" max="514" width="7.140625" style="19" customWidth="1"/>
    <col min="515" max="515" width="12.42578125" style="19" customWidth="1"/>
    <col min="516" max="516" width="20.28515625" style="19" customWidth="1"/>
    <col min="517" max="517" width="24.42578125" style="19" customWidth="1"/>
    <col min="518" max="518" width="15.42578125" style="19" customWidth="1"/>
    <col min="519" max="519" width="24.42578125" style="19" customWidth="1"/>
    <col min="520" max="769" width="14.42578125" style="19"/>
    <col min="770" max="770" width="7.140625" style="19" customWidth="1"/>
    <col min="771" max="771" width="12.42578125" style="19" customWidth="1"/>
    <col min="772" max="772" width="20.28515625" style="19" customWidth="1"/>
    <col min="773" max="773" width="24.42578125" style="19" customWidth="1"/>
    <col min="774" max="774" width="15.42578125" style="19" customWidth="1"/>
    <col min="775" max="775" width="24.42578125" style="19" customWidth="1"/>
    <col min="776" max="1025" width="14.42578125" style="19"/>
    <col min="1026" max="1026" width="7.140625" style="19" customWidth="1"/>
    <col min="1027" max="1027" width="12.42578125" style="19" customWidth="1"/>
    <col min="1028" max="1028" width="20.28515625" style="19" customWidth="1"/>
    <col min="1029" max="1029" width="24.42578125" style="19" customWidth="1"/>
    <col min="1030" max="1030" width="15.42578125" style="19" customWidth="1"/>
    <col min="1031" max="1031" width="24.42578125" style="19" customWidth="1"/>
    <col min="1032" max="1281" width="14.42578125" style="19"/>
    <col min="1282" max="1282" width="7.140625" style="19" customWidth="1"/>
    <col min="1283" max="1283" width="12.42578125" style="19" customWidth="1"/>
    <col min="1284" max="1284" width="20.28515625" style="19" customWidth="1"/>
    <col min="1285" max="1285" width="24.42578125" style="19" customWidth="1"/>
    <col min="1286" max="1286" width="15.42578125" style="19" customWidth="1"/>
    <col min="1287" max="1287" width="24.42578125" style="19" customWidth="1"/>
    <col min="1288" max="1537" width="14.42578125" style="19"/>
    <col min="1538" max="1538" width="7.140625" style="19" customWidth="1"/>
    <col min="1539" max="1539" width="12.42578125" style="19" customWidth="1"/>
    <col min="1540" max="1540" width="20.28515625" style="19" customWidth="1"/>
    <col min="1541" max="1541" width="24.42578125" style="19" customWidth="1"/>
    <col min="1542" max="1542" width="15.42578125" style="19" customWidth="1"/>
    <col min="1543" max="1543" width="24.42578125" style="19" customWidth="1"/>
    <col min="1544" max="1793" width="14.42578125" style="19"/>
    <col min="1794" max="1794" width="7.140625" style="19" customWidth="1"/>
    <col min="1795" max="1795" width="12.42578125" style="19" customWidth="1"/>
    <col min="1796" max="1796" width="20.28515625" style="19" customWidth="1"/>
    <col min="1797" max="1797" width="24.42578125" style="19" customWidth="1"/>
    <col min="1798" max="1798" width="15.42578125" style="19" customWidth="1"/>
    <col min="1799" max="1799" width="24.42578125" style="19" customWidth="1"/>
    <col min="1800" max="2049" width="14.42578125" style="19"/>
    <col min="2050" max="2050" width="7.140625" style="19" customWidth="1"/>
    <col min="2051" max="2051" width="12.42578125" style="19" customWidth="1"/>
    <col min="2052" max="2052" width="20.28515625" style="19" customWidth="1"/>
    <col min="2053" max="2053" width="24.42578125" style="19" customWidth="1"/>
    <col min="2054" max="2054" width="15.42578125" style="19" customWidth="1"/>
    <col min="2055" max="2055" width="24.42578125" style="19" customWidth="1"/>
    <col min="2056" max="2305" width="14.42578125" style="19"/>
    <col min="2306" max="2306" width="7.140625" style="19" customWidth="1"/>
    <col min="2307" max="2307" width="12.42578125" style="19" customWidth="1"/>
    <col min="2308" max="2308" width="20.28515625" style="19" customWidth="1"/>
    <col min="2309" max="2309" width="24.42578125" style="19" customWidth="1"/>
    <col min="2310" max="2310" width="15.42578125" style="19" customWidth="1"/>
    <col min="2311" max="2311" width="24.42578125" style="19" customWidth="1"/>
    <col min="2312" max="2561" width="14.42578125" style="19"/>
    <col min="2562" max="2562" width="7.140625" style="19" customWidth="1"/>
    <col min="2563" max="2563" width="12.42578125" style="19" customWidth="1"/>
    <col min="2564" max="2564" width="20.28515625" style="19" customWidth="1"/>
    <col min="2565" max="2565" width="24.42578125" style="19" customWidth="1"/>
    <col min="2566" max="2566" width="15.42578125" style="19" customWidth="1"/>
    <col min="2567" max="2567" width="24.42578125" style="19" customWidth="1"/>
    <col min="2568" max="2817" width="14.42578125" style="19"/>
    <col min="2818" max="2818" width="7.140625" style="19" customWidth="1"/>
    <col min="2819" max="2819" width="12.42578125" style="19" customWidth="1"/>
    <col min="2820" max="2820" width="20.28515625" style="19" customWidth="1"/>
    <col min="2821" max="2821" width="24.42578125" style="19" customWidth="1"/>
    <col min="2822" max="2822" width="15.42578125" style="19" customWidth="1"/>
    <col min="2823" max="2823" width="24.42578125" style="19" customWidth="1"/>
    <col min="2824" max="3073" width="14.42578125" style="19"/>
    <col min="3074" max="3074" width="7.140625" style="19" customWidth="1"/>
    <col min="3075" max="3075" width="12.42578125" style="19" customWidth="1"/>
    <col min="3076" max="3076" width="20.28515625" style="19" customWidth="1"/>
    <col min="3077" max="3077" width="24.42578125" style="19" customWidth="1"/>
    <col min="3078" max="3078" width="15.42578125" style="19" customWidth="1"/>
    <col min="3079" max="3079" width="24.42578125" style="19" customWidth="1"/>
    <col min="3080" max="3329" width="14.42578125" style="19"/>
    <col min="3330" max="3330" width="7.140625" style="19" customWidth="1"/>
    <col min="3331" max="3331" width="12.42578125" style="19" customWidth="1"/>
    <col min="3332" max="3332" width="20.28515625" style="19" customWidth="1"/>
    <col min="3333" max="3333" width="24.42578125" style="19" customWidth="1"/>
    <col min="3334" max="3334" width="15.42578125" style="19" customWidth="1"/>
    <col min="3335" max="3335" width="24.42578125" style="19" customWidth="1"/>
    <col min="3336" max="3585" width="14.42578125" style="19"/>
    <col min="3586" max="3586" width="7.140625" style="19" customWidth="1"/>
    <col min="3587" max="3587" width="12.42578125" style="19" customWidth="1"/>
    <col min="3588" max="3588" width="20.28515625" style="19" customWidth="1"/>
    <col min="3589" max="3589" width="24.42578125" style="19" customWidth="1"/>
    <col min="3590" max="3590" width="15.42578125" style="19" customWidth="1"/>
    <col min="3591" max="3591" width="24.42578125" style="19" customWidth="1"/>
    <col min="3592" max="3841" width="14.42578125" style="19"/>
    <col min="3842" max="3842" width="7.140625" style="19" customWidth="1"/>
    <col min="3843" max="3843" width="12.42578125" style="19" customWidth="1"/>
    <col min="3844" max="3844" width="20.28515625" style="19" customWidth="1"/>
    <col min="3845" max="3845" width="24.42578125" style="19" customWidth="1"/>
    <col min="3846" max="3846" width="15.42578125" style="19" customWidth="1"/>
    <col min="3847" max="3847" width="24.42578125" style="19" customWidth="1"/>
    <col min="3848" max="4097" width="14.42578125" style="19"/>
    <col min="4098" max="4098" width="7.140625" style="19" customWidth="1"/>
    <col min="4099" max="4099" width="12.42578125" style="19" customWidth="1"/>
    <col min="4100" max="4100" width="20.28515625" style="19" customWidth="1"/>
    <col min="4101" max="4101" width="24.42578125" style="19" customWidth="1"/>
    <col min="4102" max="4102" width="15.42578125" style="19" customWidth="1"/>
    <col min="4103" max="4103" width="24.42578125" style="19" customWidth="1"/>
    <col min="4104" max="4353" width="14.42578125" style="19"/>
    <col min="4354" max="4354" width="7.140625" style="19" customWidth="1"/>
    <col min="4355" max="4355" width="12.42578125" style="19" customWidth="1"/>
    <col min="4356" max="4356" width="20.28515625" style="19" customWidth="1"/>
    <col min="4357" max="4357" width="24.42578125" style="19" customWidth="1"/>
    <col min="4358" max="4358" width="15.42578125" style="19" customWidth="1"/>
    <col min="4359" max="4359" width="24.42578125" style="19" customWidth="1"/>
    <col min="4360" max="4609" width="14.42578125" style="19"/>
    <col min="4610" max="4610" width="7.140625" style="19" customWidth="1"/>
    <col min="4611" max="4611" width="12.42578125" style="19" customWidth="1"/>
    <col min="4612" max="4612" width="20.28515625" style="19" customWidth="1"/>
    <col min="4613" max="4613" width="24.42578125" style="19" customWidth="1"/>
    <col min="4614" max="4614" width="15.42578125" style="19" customWidth="1"/>
    <col min="4615" max="4615" width="24.42578125" style="19" customWidth="1"/>
    <col min="4616" max="4865" width="14.42578125" style="19"/>
    <col min="4866" max="4866" width="7.140625" style="19" customWidth="1"/>
    <col min="4867" max="4867" width="12.42578125" style="19" customWidth="1"/>
    <col min="4868" max="4868" width="20.28515625" style="19" customWidth="1"/>
    <col min="4869" max="4869" width="24.42578125" style="19" customWidth="1"/>
    <col min="4870" max="4870" width="15.42578125" style="19" customWidth="1"/>
    <col min="4871" max="4871" width="24.42578125" style="19" customWidth="1"/>
    <col min="4872" max="5121" width="14.42578125" style="19"/>
    <col min="5122" max="5122" width="7.140625" style="19" customWidth="1"/>
    <col min="5123" max="5123" width="12.42578125" style="19" customWidth="1"/>
    <col min="5124" max="5124" width="20.28515625" style="19" customWidth="1"/>
    <col min="5125" max="5125" width="24.42578125" style="19" customWidth="1"/>
    <col min="5126" max="5126" width="15.42578125" style="19" customWidth="1"/>
    <col min="5127" max="5127" width="24.42578125" style="19" customWidth="1"/>
    <col min="5128" max="5377" width="14.42578125" style="19"/>
    <col min="5378" max="5378" width="7.140625" style="19" customWidth="1"/>
    <col min="5379" max="5379" width="12.42578125" style="19" customWidth="1"/>
    <col min="5380" max="5380" width="20.28515625" style="19" customWidth="1"/>
    <col min="5381" max="5381" width="24.42578125" style="19" customWidth="1"/>
    <col min="5382" max="5382" width="15.42578125" style="19" customWidth="1"/>
    <col min="5383" max="5383" width="24.42578125" style="19" customWidth="1"/>
    <col min="5384" max="5633" width="14.42578125" style="19"/>
    <col min="5634" max="5634" width="7.140625" style="19" customWidth="1"/>
    <col min="5635" max="5635" width="12.42578125" style="19" customWidth="1"/>
    <col min="5636" max="5636" width="20.28515625" style="19" customWidth="1"/>
    <col min="5637" max="5637" width="24.42578125" style="19" customWidth="1"/>
    <col min="5638" max="5638" width="15.42578125" style="19" customWidth="1"/>
    <col min="5639" max="5639" width="24.42578125" style="19" customWidth="1"/>
    <col min="5640" max="5889" width="14.42578125" style="19"/>
    <col min="5890" max="5890" width="7.140625" style="19" customWidth="1"/>
    <col min="5891" max="5891" width="12.42578125" style="19" customWidth="1"/>
    <col min="5892" max="5892" width="20.28515625" style="19" customWidth="1"/>
    <col min="5893" max="5893" width="24.42578125" style="19" customWidth="1"/>
    <col min="5894" max="5894" width="15.42578125" style="19" customWidth="1"/>
    <col min="5895" max="5895" width="24.42578125" style="19" customWidth="1"/>
    <col min="5896" max="6145" width="14.42578125" style="19"/>
    <col min="6146" max="6146" width="7.140625" style="19" customWidth="1"/>
    <col min="6147" max="6147" width="12.42578125" style="19" customWidth="1"/>
    <col min="6148" max="6148" width="20.28515625" style="19" customWidth="1"/>
    <col min="6149" max="6149" width="24.42578125" style="19" customWidth="1"/>
    <col min="6150" max="6150" width="15.42578125" style="19" customWidth="1"/>
    <col min="6151" max="6151" width="24.42578125" style="19" customWidth="1"/>
    <col min="6152" max="6401" width="14.42578125" style="19"/>
    <col min="6402" max="6402" width="7.140625" style="19" customWidth="1"/>
    <col min="6403" max="6403" width="12.42578125" style="19" customWidth="1"/>
    <col min="6404" max="6404" width="20.28515625" style="19" customWidth="1"/>
    <col min="6405" max="6405" width="24.42578125" style="19" customWidth="1"/>
    <col min="6406" max="6406" width="15.42578125" style="19" customWidth="1"/>
    <col min="6407" max="6407" width="24.42578125" style="19" customWidth="1"/>
    <col min="6408" max="6657" width="14.42578125" style="19"/>
    <col min="6658" max="6658" width="7.140625" style="19" customWidth="1"/>
    <col min="6659" max="6659" width="12.42578125" style="19" customWidth="1"/>
    <col min="6660" max="6660" width="20.28515625" style="19" customWidth="1"/>
    <col min="6661" max="6661" width="24.42578125" style="19" customWidth="1"/>
    <col min="6662" max="6662" width="15.42578125" style="19" customWidth="1"/>
    <col min="6663" max="6663" width="24.42578125" style="19" customWidth="1"/>
    <col min="6664" max="6913" width="14.42578125" style="19"/>
    <col min="6914" max="6914" width="7.140625" style="19" customWidth="1"/>
    <col min="6915" max="6915" width="12.42578125" style="19" customWidth="1"/>
    <col min="6916" max="6916" width="20.28515625" style="19" customWidth="1"/>
    <col min="6917" max="6917" width="24.42578125" style="19" customWidth="1"/>
    <col min="6918" max="6918" width="15.42578125" style="19" customWidth="1"/>
    <col min="6919" max="6919" width="24.42578125" style="19" customWidth="1"/>
    <col min="6920" max="7169" width="14.42578125" style="19"/>
    <col min="7170" max="7170" width="7.140625" style="19" customWidth="1"/>
    <col min="7171" max="7171" width="12.42578125" style="19" customWidth="1"/>
    <col min="7172" max="7172" width="20.28515625" style="19" customWidth="1"/>
    <col min="7173" max="7173" width="24.42578125" style="19" customWidth="1"/>
    <col min="7174" max="7174" width="15.42578125" style="19" customWidth="1"/>
    <col min="7175" max="7175" width="24.42578125" style="19" customWidth="1"/>
    <col min="7176" max="7425" width="14.42578125" style="19"/>
    <col min="7426" max="7426" width="7.140625" style="19" customWidth="1"/>
    <col min="7427" max="7427" width="12.42578125" style="19" customWidth="1"/>
    <col min="7428" max="7428" width="20.28515625" style="19" customWidth="1"/>
    <col min="7429" max="7429" width="24.42578125" style="19" customWidth="1"/>
    <col min="7430" max="7430" width="15.42578125" style="19" customWidth="1"/>
    <col min="7431" max="7431" width="24.42578125" style="19" customWidth="1"/>
    <col min="7432" max="7681" width="14.42578125" style="19"/>
    <col min="7682" max="7682" width="7.140625" style="19" customWidth="1"/>
    <col min="7683" max="7683" width="12.42578125" style="19" customWidth="1"/>
    <col min="7684" max="7684" width="20.28515625" style="19" customWidth="1"/>
    <col min="7685" max="7685" width="24.42578125" style="19" customWidth="1"/>
    <col min="7686" max="7686" width="15.42578125" style="19" customWidth="1"/>
    <col min="7687" max="7687" width="24.42578125" style="19" customWidth="1"/>
    <col min="7688" max="7937" width="14.42578125" style="19"/>
    <col min="7938" max="7938" width="7.140625" style="19" customWidth="1"/>
    <col min="7939" max="7939" width="12.42578125" style="19" customWidth="1"/>
    <col min="7940" max="7940" width="20.28515625" style="19" customWidth="1"/>
    <col min="7941" max="7941" width="24.42578125" style="19" customWidth="1"/>
    <col min="7942" max="7942" width="15.42578125" style="19" customWidth="1"/>
    <col min="7943" max="7943" width="24.42578125" style="19" customWidth="1"/>
    <col min="7944" max="8193" width="14.42578125" style="19"/>
    <col min="8194" max="8194" width="7.140625" style="19" customWidth="1"/>
    <col min="8195" max="8195" width="12.42578125" style="19" customWidth="1"/>
    <col min="8196" max="8196" width="20.28515625" style="19" customWidth="1"/>
    <col min="8197" max="8197" width="24.42578125" style="19" customWidth="1"/>
    <col min="8198" max="8198" width="15.42578125" style="19" customWidth="1"/>
    <col min="8199" max="8199" width="24.42578125" style="19" customWidth="1"/>
    <col min="8200" max="8449" width="14.42578125" style="19"/>
    <col min="8450" max="8450" width="7.140625" style="19" customWidth="1"/>
    <col min="8451" max="8451" width="12.42578125" style="19" customWidth="1"/>
    <col min="8452" max="8452" width="20.28515625" style="19" customWidth="1"/>
    <col min="8453" max="8453" width="24.42578125" style="19" customWidth="1"/>
    <col min="8454" max="8454" width="15.42578125" style="19" customWidth="1"/>
    <col min="8455" max="8455" width="24.42578125" style="19" customWidth="1"/>
    <col min="8456" max="8705" width="14.42578125" style="19"/>
    <col min="8706" max="8706" width="7.140625" style="19" customWidth="1"/>
    <col min="8707" max="8707" width="12.42578125" style="19" customWidth="1"/>
    <col min="8708" max="8708" width="20.28515625" style="19" customWidth="1"/>
    <col min="8709" max="8709" width="24.42578125" style="19" customWidth="1"/>
    <col min="8710" max="8710" width="15.42578125" style="19" customWidth="1"/>
    <col min="8711" max="8711" width="24.42578125" style="19" customWidth="1"/>
    <col min="8712" max="8961" width="14.42578125" style="19"/>
    <col min="8962" max="8962" width="7.140625" style="19" customWidth="1"/>
    <col min="8963" max="8963" width="12.42578125" style="19" customWidth="1"/>
    <col min="8964" max="8964" width="20.28515625" style="19" customWidth="1"/>
    <col min="8965" max="8965" width="24.42578125" style="19" customWidth="1"/>
    <col min="8966" max="8966" width="15.42578125" style="19" customWidth="1"/>
    <col min="8967" max="8967" width="24.42578125" style="19" customWidth="1"/>
    <col min="8968" max="9217" width="14.42578125" style="19"/>
    <col min="9218" max="9218" width="7.140625" style="19" customWidth="1"/>
    <col min="9219" max="9219" width="12.42578125" style="19" customWidth="1"/>
    <col min="9220" max="9220" width="20.28515625" style="19" customWidth="1"/>
    <col min="9221" max="9221" width="24.42578125" style="19" customWidth="1"/>
    <col min="9222" max="9222" width="15.42578125" style="19" customWidth="1"/>
    <col min="9223" max="9223" width="24.42578125" style="19" customWidth="1"/>
    <col min="9224" max="9473" width="14.42578125" style="19"/>
    <col min="9474" max="9474" width="7.140625" style="19" customWidth="1"/>
    <col min="9475" max="9475" width="12.42578125" style="19" customWidth="1"/>
    <col min="9476" max="9476" width="20.28515625" style="19" customWidth="1"/>
    <col min="9477" max="9477" width="24.42578125" style="19" customWidth="1"/>
    <col min="9478" max="9478" width="15.42578125" style="19" customWidth="1"/>
    <col min="9479" max="9479" width="24.42578125" style="19" customWidth="1"/>
    <col min="9480" max="9729" width="14.42578125" style="19"/>
    <col min="9730" max="9730" width="7.140625" style="19" customWidth="1"/>
    <col min="9731" max="9731" width="12.42578125" style="19" customWidth="1"/>
    <col min="9732" max="9732" width="20.28515625" style="19" customWidth="1"/>
    <col min="9733" max="9733" width="24.42578125" style="19" customWidth="1"/>
    <col min="9734" max="9734" width="15.42578125" style="19" customWidth="1"/>
    <col min="9735" max="9735" width="24.42578125" style="19" customWidth="1"/>
    <col min="9736" max="9985" width="14.42578125" style="19"/>
    <col min="9986" max="9986" width="7.140625" style="19" customWidth="1"/>
    <col min="9987" max="9987" width="12.42578125" style="19" customWidth="1"/>
    <col min="9988" max="9988" width="20.28515625" style="19" customWidth="1"/>
    <col min="9989" max="9989" width="24.42578125" style="19" customWidth="1"/>
    <col min="9990" max="9990" width="15.42578125" style="19" customWidth="1"/>
    <col min="9991" max="9991" width="24.42578125" style="19" customWidth="1"/>
    <col min="9992" max="10241" width="14.42578125" style="19"/>
    <col min="10242" max="10242" width="7.140625" style="19" customWidth="1"/>
    <col min="10243" max="10243" width="12.42578125" style="19" customWidth="1"/>
    <col min="10244" max="10244" width="20.28515625" style="19" customWidth="1"/>
    <col min="10245" max="10245" width="24.42578125" style="19" customWidth="1"/>
    <col min="10246" max="10246" width="15.42578125" style="19" customWidth="1"/>
    <col min="10247" max="10247" width="24.42578125" style="19" customWidth="1"/>
    <col min="10248" max="10497" width="14.42578125" style="19"/>
    <col min="10498" max="10498" width="7.140625" style="19" customWidth="1"/>
    <col min="10499" max="10499" width="12.42578125" style="19" customWidth="1"/>
    <col min="10500" max="10500" width="20.28515625" style="19" customWidth="1"/>
    <col min="10501" max="10501" width="24.42578125" style="19" customWidth="1"/>
    <col min="10502" max="10502" width="15.42578125" style="19" customWidth="1"/>
    <col min="10503" max="10503" width="24.42578125" style="19" customWidth="1"/>
    <col min="10504" max="10753" width="14.42578125" style="19"/>
    <col min="10754" max="10754" width="7.140625" style="19" customWidth="1"/>
    <col min="10755" max="10755" width="12.42578125" style="19" customWidth="1"/>
    <col min="10756" max="10756" width="20.28515625" style="19" customWidth="1"/>
    <col min="10757" max="10757" width="24.42578125" style="19" customWidth="1"/>
    <col min="10758" max="10758" width="15.42578125" style="19" customWidth="1"/>
    <col min="10759" max="10759" width="24.42578125" style="19" customWidth="1"/>
    <col min="10760" max="11009" width="14.42578125" style="19"/>
    <col min="11010" max="11010" width="7.140625" style="19" customWidth="1"/>
    <col min="11011" max="11011" width="12.42578125" style="19" customWidth="1"/>
    <col min="11012" max="11012" width="20.28515625" style="19" customWidth="1"/>
    <col min="11013" max="11013" width="24.42578125" style="19" customWidth="1"/>
    <col min="11014" max="11014" width="15.42578125" style="19" customWidth="1"/>
    <col min="11015" max="11015" width="24.42578125" style="19" customWidth="1"/>
    <col min="11016" max="11265" width="14.42578125" style="19"/>
    <col min="11266" max="11266" width="7.140625" style="19" customWidth="1"/>
    <col min="11267" max="11267" width="12.42578125" style="19" customWidth="1"/>
    <col min="11268" max="11268" width="20.28515625" style="19" customWidth="1"/>
    <col min="11269" max="11269" width="24.42578125" style="19" customWidth="1"/>
    <col min="11270" max="11270" width="15.42578125" style="19" customWidth="1"/>
    <col min="11271" max="11271" width="24.42578125" style="19" customWidth="1"/>
    <col min="11272" max="11521" width="14.42578125" style="19"/>
    <col min="11522" max="11522" width="7.140625" style="19" customWidth="1"/>
    <col min="11523" max="11523" width="12.42578125" style="19" customWidth="1"/>
    <col min="11524" max="11524" width="20.28515625" style="19" customWidth="1"/>
    <col min="11525" max="11525" width="24.42578125" style="19" customWidth="1"/>
    <col min="11526" max="11526" width="15.42578125" style="19" customWidth="1"/>
    <col min="11527" max="11527" width="24.42578125" style="19" customWidth="1"/>
    <col min="11528" max="11777" width="14.42578125" style="19"/>
    <col min="11778" max="11778" width="7.140625" style="19" customWidth="1"/>
    <col min="11779" max="11779" width="12.42578125" style="19" customWidth="1"/>
    <col min="11780" max="11780" width="20.28515625" style="19" customWidth="1"/>
    <col min="11781" max="11781" width="24.42578125" style="19" customWidth="1"/>
    <col min="11782" max="11782" width="15.42578125" style="19" customWidth="1"/>
    <col min="11783" max="11783" width="24.42578125" style="19" customWidth="1"/>
    <col min="11784" max="12033" width="14.42578125" style="19"/>
    <col min="12034" max="12034" width="7.140625" style="19" customWidth="1"/>
    <col min="12035" max="12035" width="12.42578125" style="19" customWidth="1"/>
    <col min="12036" max="12036" width="20.28515625" style="19" customWidth="1"/>
    <col min="12037" max="12037" width="24.42578125" style="19" customWidth="1"/>
    <col min="12038" max="12038" width="15.42578125" style="19" customWidth="1"/>
    <col min="12039" max="12039" width="24.42578125" style="19" customWidth="1"/>
    <col min="12040" max="12289" width="14.42578125" style="19"/>
    <col min="12290" max="12290" width="7.140625" style="19" customWidth="1"/>
    <col min="12291" max="12291" width="12.42578125" style="19" customWidth="1"/>
    <col min="12292" max="12292" width="20.28515625" style="19" customWidth="1"/>
    <col min="12293" max="12293" width="24.42578125" style="19" customWidth="1"/>
    <col min="12294" max="12294" width="15.42578125" style="19" customWidth="1"/>
    <col min="12295" max="12295" width="24.42578125" style="19" customWidth="1"/>
    <col min="12296" max="12545" width="14.42578125" style="19"/>
    <col min="12546" max="12546" width="7.140625" style="19" customWidth="1"/>
    <col min="12547" max="12547" width="12.42578125" style="19" customWidth="1"/>
    <col min="12548" max="12548" width="20.28515625" style="19" customWidth="1"/>
    <col min="12549" max="12549" width="24.42578125" style="19" customWidth="1"/>
    <col min="12550" max="12550" width="15.42578125" style="19" customWidth="1"/>
    <col min="12551" max="12551" width="24.42578125" style="19" customWidth="1"/>
    <col min="12552" max="12801" width="14.42578125" style="19"/>
    <col min="12802" max="12802" width="7.140625" style="19" customWidth="1"/>
    <col min="12803" max="12803" width="12.42578125" style="19" customWidth="1"/>
    <col min="12804" max="12804" width="20.28515625" style="19" customWidth="1"/>
    <col min="12805" max="12805" width="24.42578125" style="19" customWidth="1"/>
    <col min="12806" max="12806" width="15.42578125" style="19" customWidth="1"/>
    <col min="12807" max="12807" width="24.42578125" style="19" customWidth="1"/>
    <col min="12808" max="13057" width="14.42578125" style="19"/>
    <col min="13058" max="13058" width="7.140625" style="19" customWidth="1"/>
    <col min="13059" max="13059" width="12.42578125" style="19" customWidth="1"/>
    <col min="13060" max="13060" width="20.28515625" style="19" customWidth="1"/>
    <col min="13061" max="13061" width="24.42578125" style="19" customWidth="1"/>
    <col min="13062" max="13062" width="15.42578125" style="19" customWidth="1"/>
    <col min="13063" max="13063" width="24.42578125" style="19" customWidth="1"/>
    <col min="13064" max="13313" width="14.42578125" style="19"/>
    <col min="13314" max="13314" width="7.140625" style="19" customWidth="1"/>
    <col min="13315" max="13315" width="12.42578125" style="19" customWidth="1"/>
    <col min="13316" max="13316" width="20.28515625" style="19" customWidth="1"/>
    <col min="13317" max="13317" width="24.42578125" style="19" customWidth="1"/>
    <col min="13318" max="13318" width="15.42578125" style="19" customWidth="1"/>
    <col min="13319" max="13319" width="24.42578125" style="19" customWidth="1"/>
    <col min="13320" max="13569" width="14.42578125" style="19"/>
    <col min="13570" max="13570" width="7.140625" style="19" customWidth="1"/>
    <col min="13571" max="13571" width="12.42578125" style="19" customWidth="1"/>
    <col min="13572" max="13572" width="20.28515625" style="19" customWidth="1"/>
    <col min="13573" max="13573" width="24.42578125" style="19" customWidth="1"/>
    <col min="13574" max="13574" width="15.42578125" style="19" customWidth="1"/>
    <col min="13575" max="13575" width="24.42578125" style="19" customWidth="1"/>
    <col min="13576" max="13825" width="14.42578125" style="19"/>
    <col min="13826" max="13826" width="7.140625" style="19" customWidth="1"/>
    <col min="13827" max="13827" width="12.42578125" style="19" customWidth="1"/>
    <col min="13828" max="13828" width="20.28515625" style="19" customWidth="1"/>
    <col min="13829" max="13829" width="24.42578125" style="19" customWidth="1"/>
    <col min="13830" max="13830" width="15.42578125" style="19" customWidth="1"/>
    <col min="13831" max="13831" width="24.42578125" style="19" customWidth="1"/>
    <col min="13832" max="14081" width="14.42578125" style="19"/>
    <col min="14082" max="14082" width="7.140625" style="19" customWidth="1"/>
    <col min="14083" max="14083" width="12.42578125" style="19" customWidth="1"/>
    <col min="14084" max="14084" width="20.28515625" style="19" customWidth="1"/>
    <col min="14085" max="14085" width="24.42578125" style="19" customWidth="1"/>
    <col min="14086" max="14086" width="15.42578125" style="19" customWidth="1"/>
    <col min="14087" max="14087" width="24.42578125" style="19" customWidth="1"/>
    <col min="14088" max="14337" width="14.42578125" style="19"/>
    <col min="14338" max="14338" width="7.140625" style="19" customWidth="1"/>
    <col min="14339" max="14339" width="12.42578125" style="19" customWidth="1"/>
    <col min="14340" max="14340" width="20.28515625" style="19" customWidth="1"/>
    <col min="14341" max="14341" width="24.42578125" style="19" customWidth="1"/>
    <col min="14342" max="14342" width="15.42578125" style="19" customWidth="1"/>
    <col min="14343" max="14343" width="24.42578125" style="19" customWidth="1"/>
    <col min="14344" max="14593" width="14.42578125" style="19"/>
    <col min="14594" max="14594" width="7.140625" style="19" customWidth="1"/>
    <col min="14595" max="14595" width="12.42578125" style="19" customWidth="1"/>
    <col min="14596" max="14596" width="20.28515625" style="19" customWidth="1"/>
    <col min="14597" max="14597" width="24.42578125" style="19" customWidth="1"/>
    <col min="14598" max="14598" width="15.42578125" style="19" customWidth="1"/>
    <col min="14599" max="14599" width="24.42578125" style="19" customWidth="1"/>
    <col min="14600" max="14849" width="14.42578125" style="19"/>
    <col min="14850" max="14850" width="7.140625" style="19" customWidth="1"/>
    <col min="14851" max="14851" width="12.42578125" style="19" customWidth="1"/>
    <col min="14852" max="14852" width="20.28515625" style="19" customWidth="1"/>
    <col min="14853" max="14853" width="24.42578125" style="19" customWidth="1"/>
    <col min="14854" max="14854" width="15.42578125" style="19" customWidth="1"/>
    <col min="14855" max="14855" width="24.42578125" style="19" customWidth="1"/>
    <col min="14856" max="15105" width="14.42578125" style="19"/>
    <col min="15106" max="15106" width="7.140625" style="19" customWidth="1"/>
    <col min="15107" max="15107" width="12.42578125" style="19" customWidth="1"/>
    <col min="15108" max="15108" width="20.28515625" style="19" customWidth="1"/>
    <col min="15109" max="15109" width="24.42578125" style="19" customWidth="1"/>
    <col min="15110" max="15110" width="15.42578125" style="19" customWidth="1"/>
    <col min="15111" max="15111" width="24.42578125" style="19" customWidth="1"/>
    <col min="15112" max="15361" width="14.42578125" style="19"/>
    <col min="15362" max="15362" width="7.140625" style="19" customWidth="1"/>
    <col min="15363" max="15363" width="12.42578125" style="19" customWidth="1"/>
    <col min="15364" max="15364" width="20.28515625" style="19" customWidth="1"/>
    <col min="15365" max="15365" width="24.42578125" style="19" customWidth="1"/>
    <col min="15366" max="15366" width="15.42578125" style="19" customWidth="1"/>
    <col min="15367" max="15367" width="24.42578125" style="19" customWidth="1"/>
    <col min="15368" max="15617" width="14.42578125" style="19"/>
    <col min="15618" max="15618" width="7.140625" style="19" customWidth="1"/>
    <col min="15619" max="15619" width="12.42578125" style="19" customWidth="1"/>
    <col min="15620" max="15620" width="20.28515625" style="19" customWidth="1"/>
    <col min="15621" max="15621" width="24.42578125" style="19" customWidth="1"/>
    <col min="15622" max="15622" width="15.42578125" style="19" customWidth="1"/>
    <col min="15623" max="15623" width="24.42578125" style="19" customWidth="1"/>
    <col min="15624" max="15873" width="14.42578125" style="19"/>
    <col min="15874" max="15874" width="7.140625" style="19" customWidth="1"/>
    <col min="15875" max="15875" width="12.42578125" style="19" customWidth="1"/>
    <col min="15876" max="15876" width="20.28515625" style="19" customWidth="1"/>
    <col min="15877" max="15877" width="24.42578125" style="19" customWidth="1"/>
    <col min="15878" max="15878" width="15.42578125" style="19" customWidth="1"/>
    <col min="15879" max="15879" width="24.42578125" style="19" customWidth="1"/>
    <col min="15880" max="16129" width="14.42578125" style="19"/>
    <col min="16130" max="16130" width="7.140625" style="19" customWidth="1"/>
    <col min="16131" max="16131" width="12.42578125" style="19" customWidth="1"/>
    <col min="16132" max="16132" width="20.28515625" style="19" customWidth="1"/>
    <col min="16133" max="16133" width="24.42578125" style="19" customWidth="1"/>
    <col min="16134" max="16134" width="15.42578125" style="19" customWidth="1"/>
    <col min="16135" max="16135" width="24.42578125" style="19" customWidth="1"/>
    <col min="16136" max="16384" width="14.42578125" style="19"/>
  </cols>
  <sheetData>
    <row r="1" spans="1:18" ht="28.5" customHeight="1">
      <c r="C1" s="662" t="s">
        <v>1061</v>
      </c>
      <c r="D1" s="662"/>
      <c r="E1" s="662"/>
    </row>
    <row r="2" spans="1:18" s="16" customFormat="1" ht="33" customHeight="1">
      <c r="A2" s="99" t="s">
        <v>0</v>
      </c>
      <c r="B2" s="99" t="s">
        <v>696</v>
      </c>
      <c r="C2" s="99" t="s">
        <v>22</v>
      </c>
      <c r="D2" s="99" t="s">
        <v>218</v>
      </c>
      <c r="E2" s="99" t="s">
        <v>818</v>
      </c>
      <c r="F2" s="99" t="s">
        <v>25</v>
      </c>
      <c r="G2" s="125" t="s">
        <v>645</v>
      </c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</row>
    <row r="3" spans="1:18" ht="24" customHeight="1">
      <c r="A3" s="351">
        <v>1</v>
      </c>
      <c r="B3" s="363" t="s">
        <v>6</v>
      </c>
      <c r="C3" s="108" t="s">
        <v>399</v>
      </c>
      <c r="D3" s="708" t="s">
        <v>411</v>
      </c>
      <c r="E3" s="108" t="s">
        <v>411</v>
      </c>
      <c r="F3" s="90">
        <v>629505</v>
      </c>
      <c r="G3" s="257">
        <v>148.6</v>
      </c>
    </row>
    <row r="4" spans="1:18" ht="24" customHeight="1">
      <c r="A4" s="351">
        <v>2</v>
      </c>
      <c r="B4" s="363" t="s">
        <v>6</v>
      </c>
      <c r="C4" s="108" t="s">
        <v>399</v>
      </c>
      <c r="D4" s="709"/>
      <c r="E4" s="108" t="s">
        <v>410</v>
      </c>
      <c r="F4" s="90">
        <v>629398</v>
      </c>
      <c r="G4" s="257">
        <v>22.6</v>
      </c>
    </row>
    <row r="5" spans="1:18" ht="24" customHeight="1">
      <c r="A5" s="351">
        <v>3</v>
      </c>
      <c r="B5" s="363" t="s">
        <v>6</v>
      </c>
      <c r="C5" s="108" t="s">
        <v>399</v>
      </c>
      <c r="D5" s="305" t="s">
        <v>407</v>
      </c>
      <c r="E5" s="108" t="s">
        <v>407</v>
      </c>
      <c r="F5" s="90">
        <v>628680</v>
      </c>
      <c r="G5" s="257">
        <v>392.5</v>
      </c>
    </row>
    <row r="6" spans="1:18" ht="24" customHeight="1">
      <c r="A6" s="351">
        <v>4</v>
      </c>
      <c r="B6" s="363" t="s">
        <v>6</v>
      </c>
      <c r="C6" s="108" t="s">
        <v>399</v>
      </c>
      <c r="D6" s="708" t="s">
        <v>404</v>
      </c>
      <c r="E6" s="108" t="s">
        <v>404</v>
      </c>
      <c r="F6" s="90">
        <v>628672</v>
      </c>
      <c r="G6" s="257">
        <v>390</v>
      </c>
    </row>
    <row r="7" spans="1:18" ht="24" customHeight="1">
      <c r="A7" s="351">
        <v>5</v>
      </c>
      <c r="B7" s="363" t="s">
        <v>6</v>
      </c>
      <c r="C7" s="108" t="s">
        <v>399</v>
      </c>
      <c r="D7" s="710"/>
      <c r="E7" s="108" t="s">
        <v>819</v>
      </c>
      <c r="F7" s="90">
        <v>628713</v>
      </c>
      <c r="G7" s="257">
        <v>578</v>
      </c>
    </row>
    <row r="8" spans="1:18" ht="24" customHeight="1">
      <c r="A8" s="351">
        <v>6</v>
      </c>
      <c r="B8" s="363" t="s">
        <v>6</v>
      </c>
      <c r="C8" s="108" t="s">
        <v>399</v>
      </c>
      <c r="D8" s="707"/>
      <c r="E8" s="108" t="s">
        <v>820</v>
      </c>
      <c r="F8" s="90">
        <v>628990</v>
      </c>
      <c r="G8" s="257">
        <v>32</v>
      </c>
    </row>
    <row r="9" spans="1:18" ht="24" customHeight="1">
      <c r="A9" s="351">
        <v>7</v>
      </c>
      <c r="B9" s="363" t="s">
        <v>6</v>
      </c>
      <c r="C9" s="108" t="s">
        <v>399</v>
      </c>
      <c r="D9" s="708" t="s">
        <v>399</v>
      </c>
      <c r="E9" s="108" t="s">
        <v>399</v>
      </c>
      <c r="F9" s="90">
        <v>629390</v>
      </c>
      <c r="G9" s="257">
        <v>164</v>
      </c>
    </row>
    <row r="10" spans="1:18" ht="24" customHeight="1">
      <c r="A10" s="351">
        <v>8</v>
      </c>
      <c r="B10" s="363" t="s">
        <v>6</v>
      </c>
      <c r="C10" s="108" t="s">
        <v>399</v>
      </c>
      <c r="D10" s="707"/>
      <c r="E10" s="108" t="s">
        <v>409</v>
      </c>
      <c r="F10" s="90">
        <v>628873</v>
      </c>
      <c r="G10" s="257">
        <v>132</v>
      </c>
    </row>
    <row r="11" spans="1:18" ht="24" customHeight="1">
      <c r="A11" s="351">
        <v>1</v>
      </c>
      <c r="B11" s="363" t="s">
        <v>14</v>
      </c>
      <c r="C11" s="108" t="s">
        <v>399</v>
      </c>
      <c r="D11" s="371" t="s">
        <v>821</v>
      </c>
      <c r="E11" s="371" t="s">
        <v>402</v>
      </c>
      <c r="F11" s="340">
        <v>628793</v>
      </c>
      <c r="G11" s="257">
        <v>3</v>
      </c>
    </row>
    <row r="12" spans="1:18" ht="24" customHeight="1">
      <c r="A12" s="351">
        <v>2</v>
      </c>
      <c r="B12" s="363" t="s">
        <v>14</v>
      </c>
      <c r="C12" s="108" t="s">
        <v>399</v>
      </c>
      <c r="D12" s="342" t="s">
        <v>401</v>
      </c>
      <c r="E12" s="342" t="s">
        <v>401</v>
      </c>
      <c r="F12" s="304">
        <v>628593</v>
      </c>
      <c r="G12" s="257">
        <v>38.5</v>
      </c>
    </row>
    <row r="13" spans="1:18" ht="24" customHeight="1">
      <c r="A13" s="351">
        <v>3</v>
      </c>
      <c r="B13" s="363" t="s">
        <v>14</v>
      </c>
      <c r="C13" s="108" t="s">
        <v>399</v>
      </c>
      <c r="D13" s="371" t="s">
        <v>408</v>
      </c>
      <c r="E13" s="371" t="s">
        <v>408</v>
      </c>
      <c r="F13" s="340">
        <v>629045</v>
      </c>
      <c r="G13" s="258">
        <v>32</v>
      </c>
    </row>
    <row r="14" spans="1:18" ht="24" customHeight="1">
      <c r="A14" s="351">
        <v>1</v>
      </c>
      <c r="B14" s="363" t="s">
        <v>616</v>
      </c>
      <c r="C14" s="108" t="s">
        <v>399</v>
      </c>
      <c r="D14" s="371" t="s">
        <v>404</v>
      </c>
      <c r="E14" s="371" t="s">
        <v>404</v>
      </c>
      <c r="F14" s="340">
        <v>628672</v>
      </c>
      <c r="G14" s="258">
        <v>11.2</v>
      </c>
    </row>
    <row r="15" spans="1:18" ht="24" customHeight="1">
      <c r="A15" s="351">
        <v>2</v>
      </c>
      <c r="B15" s="363" t="s">
        <v>616</v>
      </c>
      <c r="C15" s="108" t="s">
        <v>399</v>
      </c>
      <c r="D15" s="371" t="s">
        <v>407</v>
      </c>
      <c r="E15" s="371" t="s">
        <v>407</v>
      </c>
      <c r="F15" s="340">
        <v>628680</v>
      </c>
      <c r="G15" s="257">
        <v>51.2</v>
      </c>
    </row>
    <row r="16" spans="1:18" ht="24" customHeight="1">
      <c r="A16" s="351">
        <v>1</v>
      </c>
      <c r="B16" s="363" t="s">
        <v>15</v>
      </c>
      <c r="C16" s="108" t="s">
        <v>399</v>
      </c>
      <c r="D16" s="371" t="s">
        <v>822</v>
      </c>
      <c r="E16" s="371" t="s">
        <v>403</v>
      </c>
      <c r="F16" s="340">
        <v>628868</v>
      </c>
      <c r="G16" s="257">
        <v>0</v>
      </c>
    </row>
    <row r="17" spans="1:7" ht="24" customHeight="1">
      <c r="A17" s="351">
        <v>2</v>
      </c>
      <c r="B17" s="363" t="s">
        <v>15</v>
      </c>
      <c r="C17" s="108" t="s">
        <v>399</v>
      </c>
      <c r="D17" s="371" t="s">
        <v>411</v>
      </c>
      <c r="E17" s="371" t="s">
        <v>411</v>
      </c>
      <c r="F17" s="340">
        <v>629505</v>
      </c>
      <c r="G17" s="258">
        <v>14.5</v>
      </c>
    </row>
    <row r="18" spans="1:7" ht="24" customHeight="1">
      <c r="A18" s="351">
        <v>1</v>
      </c>
      <c r="B18" s="363" t="s">
        <v>12</v>
      </c>
      <c r="C18" s="108" t="s">
        <v>399</v>
      </c>
      <c r="D18" s="706" t="s">
        <v>821</v>
      </c>
      <c r="E18" s="371" t="s">
        <v>821</v>
      </c>
      <c r="F18" s="340">
        <v>628593</v>
      </c>
      <c r="G18" s="258">
        <v>105.6</v>
      </c>
    </row>
    <row r="19" spans="1:7" ht="24" customHeight="1">
      <c r="A19" s="351">
        <v>2</v>
      </c>
      <c r="B19" s="363" t="s">
        <v>12</v>
      </c>
      <c r="C19" s="108" t="s">
        <v>399</v>
      </c>
      <c r="D19" s="710"/>
      <c r="E19" s="371" t="s">
        <v>402</v>
      </c>
      <c r="F19" s="340">
        <v>628793</v>
      </c>
      <c r="G19" s="258">
        <v>52.5</v>
      </c>
    </row>
    <row r="20" spans="1:7" ht="24" customHeight="1">
      <c r="A20" s="351">
        <v>3</v>
      </c>
      <c r="B20" s="363" t="s">
        <v>12</v>
      </c>
      <c r="C20" s="108" t="s">
        <v>399</v>
      </c>
      <c r="D20" s="707"/>
      <c r="E20" s="371" t="s">
        <v>412</v>
      </c>
      <c r="F20" s="340">
        <v>629240</v>
      </c>
      <c r="G20" s="258">
        <v>118.5</v>
      </c>
    </row>
    <row r="21" spans="1:7" ht="24" customHeight="1">
      <c r="A21" s="351">
        <v>4</v>
      </c>
      <c r="B21" s="363" t="s">
        <v>12</v>
      </c>
      <c r="C21" s="108" t="s">
        <v>399</v>
      </c>
      <c r="D21" s="371" t="s">
        <v>408</v>
      </c>
      <c r="E21" s="371" t="s">
        <v>408</v>
      </c>
      <c r="F21" s="340">
        <v>629045</v>
      </c>
      <c r="G21" s="258">
        <v>33</v>
      </c>
    </row>
    <row r="22" spans="1:7" ht="24" customHeight="1">
      <c r="A22" s="351">
        <v>5</v>
      </c>
      <c r="B22" s="363" t="s">
        <v>12</v>
      </c>
      <c r="C22" s="108" t="s">
        <v>399</v>
      </c>
      <c r="D22" s="371" t="s">
        <v>822</v>
      </c>
      <c r="E22" s="371" t="s">
        <v>403</v>
      </c>
      <c r="F22" s="340">
        <v>628868</v>
      </c>
      <c r="G22" s="258">
        <v>4</v>
      </c>
    </row>
    <row r="23" spans="1:7" ht="24" customHeight="1">
      <c r="A23" s="351">
        <v>6</v>
      </c>
      <c r="B23" s="363" t="s">
        <v>12</v>
      </c>
      <c r="C23" s="108" t="s">
        <v>399</v>
      </c>
      <c r="D23" s="706" t="s">
        <v>399</v>
      </c>
      <c r="E23" s="371" t="s">
        <v>823</v>
      </c>
      <c r="F23" s="340">
        <v>628873</v>
      </c>
      <c r="G23" s="258">
        <v>133</v>
      </c>
    </row>
    <row r="24" spans="1:7" ht="24" customHeight="1">
      <c r="A24" s="351">
        <v>7</v>
      </c>
      <c r="B24" s="363" t="s">
        <v>12</v>
      </c>
      <c r="C24" s="108" t="s">
        <v>399</v>
      </c>
      <c r="D24" s="707"/>
      <c r="E24" s="371" t="s">
        <v>399</v>
      </c>
      <c r="F24" s="340">
        <v>629390</v>
      </c>
      <c r="G24" s="258">
        <v>42</v>
      </c>
    </row>
    <row r="25" spans="1:7" ht="24" customHeight="1">
      <c r="A25" s="351">
        <v>8</v>
      </c>
      <c r="B25" s="363" t="s">
        <v>12</v>
      </c>
      <c r="C25" s="108" t="s">
        <v>399</v>
      </c>
      <c r="D25" s="706" t="s">
        <v>404</v>
      </c>
      <c r="E25" s="371" t="s">
        <v>405</v>
      </c>
      <c r="F25" s="340">
        <v>628713</v>
      </c>
      <c r="G25" s="258">
        <v>7</v>
      </c>
    </row>
    <row r="26" spans="1:7" ht="24" customHeight="1">
      <c r="A26" s="351">
        <v>9</v>
      </c>
      <c r="B26" s="363" t="s">
        <v>12</v>
      </c>
      <c r="C26" s="108" t="s">
        <v>399</v>
      </c>
      <c r="D26" s="707"/>
      <c r="E26" s="371" t="s">
        <v>406</v>
      </c>
      <c r="F26" s="340" t="s">
        <v>824</v>
      </c>
      <c r="G26" s="258">
        <v>12.5</v>
      </c>
    </row>
    <row r="27" spans="1:7" ht="24" customHeight="1">
      <c r="A27" s="351">
        <v>10</v>
      </c>
      <c r="B27" s="363" t="s">
        <v>12</v>
      </c>
      <c r="C27" s="108" t="s">
        <v>399</v>
      </c>
      <c r="D27" s="371" t="s">
        <v>407</v>
      </c>
      <c r="E27" s="371" t="s">
        <v>407</v>
      </c>
      <c r="F27" s="340">
        <v>628680</v>
      </c>
      <c r="G27" s="258">
        <v>7</v>
      </c>
    </row>
    <row r="28" spans="1:7" ht="24" customHeight="1">
      <c r="A28" s="351">
        <v>11</v>
      </c>
      <c r="B28" s="363" t="s">
        <v>12</v>
      </c>
      <c r="C28" s="108" t="s">
        <v>399</v>
      </c>
      <c r="D28" s="706" t="s">
        <v>411</v>
      </c>
      <c r="E28" s="371" t="s">
        <v>410</v>
      </c>
      <c r="F28" s="340">
        <v>629398</v>
      </c>
      <c r="G28" s="258">
        <v>22</v>
      </c>
    </row>
    <row r="29" spans="1:7" ht="24" customHeight="1">
      <c r="A29" s="351">
        <v>12</v>
      </c>
      <c r="B29" s="363" t="s">
        <v>12</v>
      </c>
      <c r="C29" s="108" t="s">
        <v>399</v>
      </c>
      <c r="D29" s="707"/>
      <c r="E29" s="371" t="s">
        <v>411</v>
      </c>
      <c r="F29" s="340">
        <v>629505</v>
      </c>
      <c r="G29" s="258">
        <v>23.5</v>
      </c>
    </row>
  </sheetData>
  <mergeCells count="8">
    <mergeCell ref="C1:E1"/>
    <mergeCell ref="D28:D29"/>
    <mergeCell ref="D3:D4"/>
    <mergeCell ref="D6:D8"/>
    <mergeCell ref="D9:D10"/>
    <mergeCell ref="D18:D20"/>
    <mergeCell ref="D23:D24"/>
    <mergeCell ref="D25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cellComments="atEnd" r:id="rId1"/>
  <headerFooter>
    <oddFooter>&amp;C&amp;8&amp;&amp;L&amp;&amp;L&amp;8&amp;&amp;R&amp;8&amp;P</oddFooter>
  </headerFooter>
  <rowBreaks count="1" manualBreakCount="1">
    <brk id="17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63"/>
  <dimension ref="A1:H16"/>
  <sheetViews>
    <sheetView view="pageBreakPreview" zoomScaleSheetLayoutView="100" workbookViewId="0">
      <selection activeCell="L9" sqref="L9"/>
    </sheetView>
  </sheetViews>
  <sheetFormatPr defaultColWidth="8.85546875" defaultRowHeight="15" customHeight="1"/>
  <cols>
    <col min="1" max="1" width="7" style="124" customWidth="1"/>
    <col min="2" max="2" width="13.7109375" style="124" customWidth="1"/>
    <col min="3" max="3" width="20.28515625" style="124" customWidth="1"/>
    <col min="4" max="4" width="14.7109375" style="124" customWidth="1"/>
    <col min="5" max="6" width="17.7109375" style="124" customWidth="1"/>
    <col min="7" max="7" width="19.42578125" style="124" customWidth="1"/>
    <col min="8" max="8" width="19.85546875" style="124" customWidth="1"/>
    <col min="9" max="16384" width="8.85546875" style="124"/>
  </cols>
  <sheetData>
    <row r="1" spans="1:8" ht="30.75" customHeight="1">
      <c r="A1" s="711" t="s">
        <v>1043</v>
      </c>
      <c r="B1" s="712"/>
      <c r="C1" s="712"/>
      <c r="D1" s="712"/>
      <c r="E1" s="712"/>
      <c r="F1" s="712"/>
      <c r="G1" s="712"/>
      <c r="H1" s="712"/>
    </row>
    <row r="2" spans="1:8" ht="30.75" customHeight="1">
      <c r="A2" s="2" t="s">
        <v>0</v>
      </c>
      <c r="B2" s="2" t="s">
        <v>1</v>
      </c>
      <c r="C2" s="2" t="s">
        <v>681</v>
      </c>
      <c r="D2" s="2" t="s">
        <v>173</v>
      </c>
      <c r="E2" s="2" t="s">
        <v>213</v>
      </c>
      <c r="F2" s="2" t="s">
        <v>372</v>
      </c>
      <c r="G2" s="109" t="s">
        <v>175</v>
      </c>
      <c r="H2" s="2" t="s">
        <v>4</v>
      </c>
    </row>
    <row r="3" spans="1:8" s="206" customFormat="1" ht="30.75" customHeight="1">
      <c r="A3" s="177">
        <v>1</v>
      </c>
      <c r="B3" s="35" t="s">
        <v>6</v>
      </c>
      <c r="C3" s="59">
        <v>7</v>
      </c>
      <c r="D3" s="59">
        <v>8</v>
      </c>
      <c r="E3" s="59">
        <v>1</v>
      </c>
      <c r="F3" s="59">
        <v>4</v>
      </c>
      <c r="G3" s="59">
        <v>3</v>
      </c>
      <c r="H3" s="50">
        <f>SUM(C3:G3)</f>
        <v>23</v>
      </c>
    </row>
    <row r="4" spans="1:8" s="206" customFormat="1" ht="30.75" customHeight="1">
      <c r="A4" s="177">
        <v>2</v>
      </c>
      <c r="B4" s="35" t="s">
        <v>7</v>
      </c>
      <c r="C4" s="59"/>
      <c r="D4" s="59">
        <v>3</v>
      </c>
      <c r="E4" s="59"/>
      <c r="F4" s="59"/>
      <c r="G4" s="59"/>
      <c r="H4" s="50">
        <f t="shared" ref="H4:H16" si="0">SUM(C4:G4)</f>
        <v>3</v>
      </c>
    </row>
    <row r="5" spans="1:8" s="206" customFormat="1" ht="30.75" customHeight="1">
      <c r="A5" s="177">
        <v>3</v>
      </c>
      <c r="B5" s="35" t="s">
        <v>8</v>
      </c>
      <c r="C5" s="59"/>
      <c r="D5" s="59">
        <v>15</v>
      </c>
      <c r="E5" s="59"/>
      <c r="F5" s="59"/>
      <c r="G5" s="59"/>
      <c r="H5" s="50">
        <f t="shared" si="0"/>
        <v>15</v>
      </c>
    </row>
    <row r="6" spans="1:8" s="206" customFormat="1" ht="30.75" customHeight="1">
      <c r="A6" s="177">
        <v>4</v>
      </c>
      <c r="B6" s="35" t="s">
        <v>9</v>
      </c>
      <c r="C6" s="59"/>
      <c r="D6" s="59"/>
      <c r="E6" s="59"/>
      <c r="F6" s="59">
        <v>11</v>
      </c>
      <c r="G6" s="59">
        <v>5</v>
      </c>
      <c r="H6" s="50">
        <f t="shared" si="0"/>
        <v>16</v>
      </c>
    </row>
    <row r="7" spans="1:8" s="206" customFormat="1" ht="30.75" customHeight="1">
      <c r="A7" s="177">
        <v>5</v>
      </c>
      <c r="B7" s="35" t="s">
        <v>11</v>
      </c>
      <c r="C7" s="59">
        <v>10</v>
      </c>
      <c r="D7" s="59">
        <v>1</v>
      </c>
      <c r="E7" s="59"/>
      <c r="F7" s="59"/>
      <c r="G7" s="59">
        <v>1</v>
      </c>
      <c r="H7" s="50">
        <f t="shared" si="0"/>
        <v>12</v>
      </c>
    </row>
    <row r="8" spans="1:8" s="206" customFormat="1" ht="30.75" customHeight="1">
      <c r="A8" s="177">
        <v>6</v>
      </c>
      <c r="B8" s="35" t="s">
        <v>16</v>
      </c>
      <c r="C8" s="59"/>
      <c r="D8" s="59"/>
      <c r="E8" s="59"/>
      <c r="F8" s="59">
        <v>9</v>
      </c>
      <c r="G8" s="59"/>
      <c r="H8" s="50">
        <f t="shared" si="0"/>
        <v>9</v>
      </c>
    </row>
    <row r="9" spans="1:8" s="206" customFormat="1" ht="30.75" customHeight="1">
      <c r="A9" s="177">
        <v>7</v>
      </c>
      <c r="B9" s="35" t="s">
        <v>14</v>
      </c>
      <c r="C9" s="59"/>
      <c r="D9" s="59"/>
      <c r="E9" s="59"/>
      <c r="F9" s="59"/>
      <c r="G9" s="59">
        <v>1</v>
      </c>
      <c r="H9" s="50">
        <f t="shared" si="0"/>
        <v>1</v>
      </c>
    </row>
    <row r="10" spans="1:8" s="206" customFormat="1" ht="30.75" customHeight="1">
      <c r="A10" s="177">
        <v>8</v>
      </c>
      <c r="B10" s="35" t="s">
        <v>13</v>
      </c>
      <c r="C10" s="59"/>
      <c r="D10" s="59"/>
      <c r="E10" s="59"/>
      <c r="F10" s="59"/>
      <c r="G10" s="59"/>
      <c r="H10" s="50">
        <f t="shared" si="0"/>
        <v>0</v>
      </c>
    </row>
    <row r="11" spans="1:8" s="206" customFormat="1" ht="30.75" customHeight="1">
      <c r="A11" s="177">
        <v>9</v>
      </c>
      <c r="B11" s="35" t="s">
        <v>12</v>
      </c>
      <c r="C11" s="59"/>
      <c r="D11" s="59">
        <v>7</v>
      </c>
      <c r="E11" s="59"/>
      <c r="F11" s="59"/>
      <c r="G11" s="59">
        <v>15</v>
      </c>
      <c r="H11" s="50">
        <f t="shared" si="0"/>
        <v>22</v>
      </c>
    </row>
    <row r="12" spans="1:8" s="206" customFormat="1" ht="30.75" customHeight="1">
      <c r="A12" s="177">
        <v>10</v>
      </c>
      <c r="B12" s="33" t="s">
        <v>17</v>
      </c>
      <c r="C12" s="59"/>
      <c r="D12" s="59"/>
      <c r="E12" s="59"/>
      <c r="F12" s="59">
        <v>6</v>
      </c>
      <c r="G12" s="59"/>
      <c r="H12" s="50">
        <f t="shared" si="0"/>
        <v>6</v>
      </c>
    </row>
    <row r="13" spans="1:8" s="206" customFormat="1" ht="30.75" customHeight="1">
      <c r="A13" s="177">
        <v>11</v>
      </c>
      <c r="B13" s="33" t="s">
        <v>18</v>
      </c>
      <c r="C13" s="59"/>
      <c r="D13" s="59"/>
      <c r="E13" s="59"/>
      <c r="F13" s="59">
        <v>4</v>
      </c>
      <c r="G13" s="59"/>
      <c r="H13" s="50">
        <f t="shared" si="0"/>
        <v>4</v>
      </c>
    </row>
    <row r="14" spans="1:8" s="206" customFormat="1" ht="30.75" customHeight="1">
      <c r="A14" s="177">
        <v>12</v>
      </c>
      <c r="B14" s="33" t="s">
        <v>616</v>
      </c>
      <c r="C14" s="59">
        <v>1</v>
      </c>
      <c r="D14" s="59">
        <v>4</v>
      </c>
      <c r="E14" s="59"/>
      <c r="F14" s="59"/>
      <c r="G14" s="59"/>
      <c r="H14" s="50">
        <f t="shared" si="0"/>
        <v>5</v>
      </c>
    </row>
    <row r="15" spans="1:8" s="206" customFormat="1" ht="30.75" customHeight="1">
      <c r="A15" s="177">
        <v>13</v>
      </c>
      <c r="B15" s="33" t="s">
        <v>15</v>
      </c>
      <c r="C15" s="59"/>
      <c r="D15" s="59"/>
      <c r="E15" s="59"/>
      <c r="F15" s="59">
        <v>6</v>
      </c>
      <c r="G15" s="59">
        <v>3</v>
      </c>
      <c r="H15" s="50">
        <f t="shared" si="0"/>
        <v>9</v>
      </c>
    </row>
    <row r="16" spans="1:8" s="206" customFormat="1" ht="30.75" customHeight="1">
      <c r="A16" s="50"/>
      <c r="B16" s="50" t="s">
        <v>4</v>
      </c>
      <c r="C16" s="50">
        <f>SUM(C3:C15)</f>
        <v>18</v>
      </c>
      <c r="D16" s="50">
        <f t="shared" ref="D16:G16" si="1">SUM(D3:D15)</f>
        <v>38</v>
      </c>
      <c r="E16" s="50">
        <f t="shared" si="1"/>
        <v>1</v>
      </c>
      <c r="F16" s="301">
        <f t="shared" si="1"/>
        <v>40</v>
      </c>
      <c r="G16" s="50">
        <f t="shared" si="1"/>
        <v>28</v>
      </c>
      <c r="H16" s="50">
        <f t="shared" si="0"/>
        <v>125</v>
      </c>
    </row>
  </sheetData>
  <mergeCells count="1">
    <mergeCell ref="A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67"/>
  <dimension ref="A1:H24"/>
  <sheetViews>
    <sheetView view="pageBreakPreview" zoomScaleSheetLayoutView="100" workbookViewId="0">
      <selection activeCell="K12" sqref="K12"/>
    </sheetView>
  </sheetViews>
  <sheetFormatPr defaultRowHeight="19.5" customHeight="1"/>
  <cols>
    <col min="1" max="1" width="7.5703125" style="221" customWidth="1"/>
    <col min="2" max="2" width="20" style="222" customWidth="1"/>
    <col min="3" max="3" width="22.85546875" style="222" customWidth="1"/>
    <col min="4" max="4" width="21.42578125" style="223" customWidth="1"/>
    <col min="5" max="5" width="21.42578125" style="224" customWidth="1"/>
    <col min="6" max="6" width="20.85546875" style="222" customWidth="1"/>
    <col min="7" max="7" width="15.85546875" style="222" hidden="1" customWidth="1"/>
    <col min="8" max="8" width="17.28515625" style="222" hidden="1" customWidth="1"/>
    <col min="9" max="257" width="9.140625" style="222"/>
    <col min="258" max="258" width="6" style="222" customWidth="1"/>
    <col min="259" max="259" width="29.7109375" style="222" customWidth="1"/>
    <col min="260" max="260" width="21.42578125" style="222" customWidth="1"/>
    <col min="261" max="263" width="21" style="222" customWidth="1"/>
    <col min="264" max="264" width="21.7109375" style="222" customWidth="1"/>
    <col min="265" max="513" width="9.140625" style="222"/>
    <col min="514" max="514" width="6" style="222" customWidth="1"/>
    <col min="515" max="515" width="29.7109375" style="222" customWidth="1"/>
    <col min="516" max="516" width="21.42578125" style="222" customWidth="1"/>
    <col min="517" max="519" width="21" style="222" customWidth="1"/>
    <col min="520" max="520" width="21.7109375" style="222" customWidth="1"/>
    <col min="521" max="769" width="9.140625" style="222"/>
    <col min="770" max="770" width="6" style="222" customWidth="1"/>
    <col min="771" max="771" width="29.7109375" style="222" customWidth="1"/>
    <col min="772" max="772" width="21.42578125" style="222" customWidth="1"/>
    <col min="773" max="775" width="21" style="222" customWidth="1"/>
    <col min="776" max="776" width="21.7109375" style="222" customWidth="1"/>
    <col min="777" max="1025" width="9.140625" style="222"/>
    <col min="1026" max="1026" width="6" style="222" customWidth="1"/>
    <col min="1027" max="1027" width="29.7109375" style="222" customWidth="1"/>
    <col min="1028" max="1028" width="21.42578125" style="222" customWidth="1"/>
    <col min="1029" max="1031" width="21" style="222" customWidth="1"/>
    <col min="1032" max="1032" width="21.7109375" style="222" customWidth="1"/>
    <col min="1033" max="1281" width="9.140625" style="222"/>
    <col min="1282" max="1282" width="6" style="222" customWidth="1"/>
    <col min="1283" max="1283" width="29.7109375" style="222" customWidth="1"/>
    <col min="1284" max="1284" width="21.42578125" style="222" customWidth="1"/>
    <col min="1285" max="1287" width="21" style="222" customWidth="1"/>
    <col min="1288" max="1288" width="21.7109375" style="222" customWidth="1"/>
    <col min="1289" max="1537" width="9.140625" style="222"/>
    <col min="1538" max="1538" width="6" style="222" customWidth="1"/>
    <col min="1539" max="1539" width="29.7109375" style="222" customWidth="1"/>
    <col min="1540" max="1540" width="21.42578125" style="222" customWidth="1"/>
    <col min="1541" max="1543" width="21" style="222" customWidth="1"/>
    <col min="1544" max="1544" width="21.7109375" style="222" customWidth="1"/>
    <col min="1545" max="1793" width="9.140625" style="222"/>
    <col min="1794" max="1794" width="6" style="222" customWidth="1"/>
    <col min="1795" max="1795" width="29.7109375" style="222" customWidth="1"/>
    <col min="1796" max="1796" width="21.42578125" style="222" customWidth="1"/>
    <col min="1797" max="1799" width="21" style="222" customWidth="1"/>
    <col min="1800" max="1800" width="21.7109375" style="222" customWidth="1"/>
    <col min="1801" max="2049" width="9.140625" style="222"/>
    <col min="2050" max="2050" width="6" style="222" customWidth="1"/>
    <col min="2051" max="2051" width="29.7109375" style="222" customWidth="1"/>
    <col min="2052" max="2052" width="21.42578125" style="222" customWidth="1"/>
    <col min="2053" max="2055" width="21" style="222" customWidth="1"/>
    <col min="2056" max="2056" width="21.7109375" style="222" customWidth="1"/>
    <col min="2057" max="2305" width="9.140625" style="222"/>
    <col min="2306" max="2306" width="6" style="222" customWidth="1"/>
    <col min="2307" max="2307" width="29.7109375" style="222" customWidth="1"/>
    <col min="2308" max="2308" width="21.42578125" style="222" customWidth="1"/>
    <col min="2309" max="2311" width="21" style="222" customWidth="1"/>
    <col min="2312" max="2312" width="21.7109375" style="222" customWidth="1"/>
    <col min="2313" max="2561" width="9.140625" style="222"/>
    <col min="2562" max="2562" width="6" style="222" customWidth="1"/>
    <col min="2563" max="2563" width="29.7109375" style="222" customWidth="1"/>
    <col min="2564" max="2564" width="21.42578125" style="222" customWidth="1"/>
    <col min="2565" max="2567" width="21" style="222" customWidth="1"/>
    <col min="2568" max="2568" width="21.7109375" style="222" customWidth="1"/>
    <col min="2569" max="2817" width="9.140625" style="222"/>
    <col min="2818" max="2818" width="6" style="222" customWidth="1"/>
    <col min="2819" max="2819" width="29.7109375" style="222" customWidth="1"/>
    <col min="2820" max="2820" width="21.42578125" style="222" customWidth="1"/>
    <col min="2821" max="2823" width="21" style="222" customWidth="1"/>
    <col min="2824" max="2824" width="21.7109375" style="222" customWidth="1"/>
    <col min="2825" max="3073" width="9.140625" style="222"/>
    <col min="3074" max="3074" width="6" style="222" customWidth="1"/>
    <col min="3075" max="3075" width="29.7109375" style="222" customWidth="1"/>
    <col min="3076" max="3076" width="21.42578125" style="222" customWidth="1"/>
    <col min="3077" max="3079" width="21" style="222" customWidth="1"/>
    <col min="3080" max="3080" width="21.7109375" style="222" customWidth="1"/>
    <col min="3081" max="3329" width="9.140625" style="222"/>
    <col min="3330" max="3330" width="6" style="222" customWidth="1"/>
    <col min="3331" max="3331" width="29.7109375" style="222" customWidth="1"/>
    <col min="3332" max="3332" width="21.42578125" style="222" customWidth="1"/>
    <col min="3333" max="3335" width="21" style="222" customWidth="1"/>
    <col min="3336" max="3336" width="21.7109375" style="222" customWidth="1"/>
    <col min="3337" max="3585" width="9.140625" style="222"/>
    <col min="3586" max="3586" width="6" style="222" customWidth="1"/>
    <col min="3587" max="3587" width="29.7109375" style="222" customWidth="1"/>
    <col min="3588" max="3588" width="21.42578125" style="222" customWidth="1"/>
    <col min="3589" max="3591" width="21" style="222" customWidth="1"/>
    <col min="3592" max="3592" width="21.7109375" style="222" customWidth="1"/>
    <col min="3593" max="3841" width="9.140625" style="222"/>
    <col min="3842" max="3842" width="6" style="222" customWidth="1"/>
    <col min="3843" max="3843" width="29.7109375" style="222" customWidth="1"/>
    <col min="3844" max="3844" width="21.42578125" style="222" customWidth="1"/>
    <col min="3845" max="3847" width="21" style="222" customWidth="1"/>
    <col min="3848" max="3848" width="21.7109375" style="222" customWidth="1"/>
    <col min="3849" max="4097" width="9.140625" style="222"/>
    <col min="4098" max="4098" width="6" style="222" customWidth="1"/>
    <col min="4099" max="4099" width="29.7109375" style="222" customWidth="1"/>
    <col min="4100" max="4100" width="21.42578125" style="222" customWidth="1"/>
    <col min="4101" max="4103" width="21" style="222" customWidth="1"/>
    <col min="4104" max="4104" width="21.7109375" style="222" customWidth="1"/>
    <col min="4105" max="4353" width="9.140625" style="222"/>
    <col min="4354" max="4354" width="6" style="222" customWidth="1"/>
    <col min="4355" max="4355" width="29.7109375" style="222" customWidth="1"/>
    <col min="4356" max="4356" width="21.42578125" style="222" customWidth="1"/>
    <col min="4357" max="4359" width="21" style="222" customWidth="1"/>
    <col min="4360" max="4360" width="21.7109375" style="222" customWidth="1"/>
    <col min="4361" max="4609" width="9.140625" style="222"/>
    <col min="4610" max="4610" width="6" style="222" customWidth="1"/>
    <col min="4611" max="4611" width="29.7109375" style="222" customWidth="1"/>
    <col min="4612" max="4612" width="21.42578125" style="222" customWidth="1"/>
    <col min="4613" max="4615" width="21" style="222" customWidth="1"/>
    <col min="4616" max="4616" width="21.7109375" style="222" customWidth="1"/>
    <col min="4617" max="4865" width="9.140625" style="222"/>
    <col min="4866" max="4866" width="6" style="222" customWidth="1"/>
    <col min="4867" max="4867" width="29.7109375" style="222" customWidth="1"/>
    <col min="4868" max="4868" width="21.42578125" style="222" customWidth="1"/>
    <col min="4869" max="4871" width="21" style="222" customWidth="1"/>
    <col min="4872" max="4872" width="21.7109375" style="222" customWidth="1"/>
    <col min="4873" max="5121" width="9.140625" style="222"/>
    <col min="5122" max="5122" width="6" style="222" customWidth="1"/>
    <col min="5123" max="5123" width="29.7109375" style="222" customWidth="1"/>
    <col min="5124" max="5124" width="21.42578125" style="222" customWidth="1"/>
    <col min="5125" max="5127" width="21" style="222" customWidth="1"/>
    <col min="5128" max="5128" width="21.7109375" style="222" customWidth="1"/>
    <col min="5129" max="5377" width="9.140625" style="222"/>
    <col min="5378" max="5378" width="6" style="222" customWidth="1"/>
    <col min="5379" max="5379" width="29.7109375" style="222" customWidth="1"/>
    <col min="5380" max="5380" width="21.42578125" style="222" customWidth="1"/>
    <col min="5381" max="5383" width="21" style="222" customWidth="1"/>
    <col min="5384" max="5384" width="21.7109375" style="222" customWidth="1"/>
    <col min="5385" max="5633" width="9.140625" style="222"/>
    <col min="5634" max="5634" width="6" style="222" customWidth="1"/>
    <col min="5635" max="5635" width="29.7109375" style="222" customWidth="1"/>
    <col min="5636" max="5636" width="21.42578125" style="222" customWidth="1"/>
    <col min="5637" max="5639" width="21" style="222" customWidth="1"/>
    <col min="5640" max="5640" width="21.7109375" style="222" customWidth="1"/>
    <col min="5641" max="5889" width="9.140625" style="222"/>
    <col min="5890" max="5890" width="6" style="222" customWidth="1"/>
    <col min="5891" max="5891" width="29.7109375" style="222" customWidth="1"/>
    <col min="5892" max="5892" width="21.42578125" style="222" customWidth="1"/>
    <col min="5893" max="5895" width="21" style="222" customWidth="1"/>
    <col min="5896" max="5896" width="21.7109375" style="222" customWidth="1"/>
    <col min="5897" max="6145" width="9.140625" style="222"/>
    <col min="6146" max="6146" width="6" style="222" customWidth="1"/>
    <col min="6147" max="6147" width="29.7109375" style="222" customWidth="1"/>
    <col min="6148" max="6148" width="21.42578125" style="222" customWidth="1"/>
    <col min="6149" max="6151" width="21" style="222" customWidth="1"/>
    <col min="6152" max="6152" width="21.7109375" style="222" customWidth="1"/>
    <col min="6153" max="6401" width="9.140625" style="222"/>
    <col min="6402" max="6402" width="6" style="222" customWidth="1"/>
    <col min="6403" max="6403" width="29.7109375" style="222" customWidth="1"/>
    <col min="6404" max="6404" width="21.42578125" style="222" customWidth="1"/>
    <col min="6405" max="6407" width="21" style="222" customWidth="1"/>
    <col min="6408" max="6408" width="21.7109375" style="222" customWidth="1"/>
    <col min="6409" max="6657" width="9.140625" style="222"/>
    <col min="6658" max="6658" width="6" style="222" customWidth="1"/>
    <col min="6659" max="6659" width="29.7109375" style="222" customWidth="1"/>
    <col min="6660" max="6660" width="21.42578125" style="222" customWidth="1"/>
    <col min="6661" max="6663" width="21" style="222" customWidth="1"/>
    <col min="6664" max="6664" width="21.7109375" style="222" customWidth="1"/>
    <col min="6665" max="6913" width="9.140625" style="222"/>
    <col min="6914" max="6914" width="6" style="222" customWidth="1"/>
    <col min="6915" max="6915" width="29.7109375" style="222" customWidth="1"/>
    <col min="6916" max="6916" width="21.42578125" style="222" customWidth="1"/>
    <col min="6917" max="6919" width="21" style="222" customWidth="1"/>
    <col min="6920" max="6920" width="21.7109375" style="222" customWidth="1"/>
    <col min="6921" max="7169" width="9.140625" style="222"/>
    <col min="7170" max="7170" width="6" style="222" customWidth="1"/>
    <col min="7171" max="7171" width="29.7109375" style="222" customWidth="1"/>
    <col min="7172" max="7172" width="21.42578125" style="222" customWidth="1"/>
    <col min="7173" max="7175" width="21" style="222" customWidth="1"/>
    <col min="7176" max="7176" width="21.7109375" style="222" customWidth="1"/>
    <col min="7177" max="7425" width="9.140625" style="222"/>
    <col min="7426" max="7426" width="6" style="222" customWidth="1"/>
    <col min="7427" max="7427" width="29.7109375" style="222" customWidth="1"/>
    <col min="7428" max="7428" width="21.42578125" style="222" customWidth="1"/>
    <col min="7429" max="7431" width="21" style="222" customWidth="1"/>
    <col min="7432" max="7432" width="21.7109375" style="222" customWidth="1"/>
    <col min="7433" max="7681" width="9.140625" style="222"/>
    <col min="7682" max="7682" width="6" style="222" customWidth="1"/>
    <col min="7683" max="7683" width="29.7109375" style="222" customWidth="1"/>
    <col min="7684" max="7684" width="21.42578125" style="222" customWidth="1"/>
    <col min="7685" max="7687" width="21" style="222" customWidth="1"/>
    <col min="7688" max="7688" width="21.7109375" style="222" customWidth="1"/>
    <col min="7689" max="7937" width="9.140625" style="222"/>
    <col min="7938" max="7938" width="6" style="222" customWidth="1"/>
    <col min="7939" max="7939" width="29.7109375" style="222" customWidth="1"/>
    <col min="7940" max="7940" width="21.42578125" style="222" customWidth="1"/>
    <col min="7941" max="7943" width="21" style="222" customWidth="1"/>
    <col min="7944" max="7944" width="21.7109375" style="222" customWidth="1"/>
    <col min="7945" max="8193" width="9.140625" style="222"/>
    <col min="8194" max="8194" width="6" style="222" customWidth="1"/>
    <col min="8195" max="8195" width="29.7109375" style="222" customWidth="1"/>
    <col min="8196" max="8196" width="21.42578125" style="222" customWidth="1"/>
    <col min="8197" max="8199" width="21" style="222" customWidth="1"/>
    <col min="8200" max="8200" width="21.7109375" style="222" customWidth="1"/>
    <col min="8201" max="8449" width="9.140625" style="222"/>
    <col min="8450" max="8450" width="6" style="222" customWidth="1"/>
    <col min="8451" max="8451" width="29.7109375" style="222" customWidth="1"/>
    <col min="8452" max="8452" width="21.42578125" style="222" customWidth="1"/>
    <col min="8453" max="8455" width="21" style="222" customWidth="1"/>
    <col min="8456" max="8456" width="21.7109375" style="222" customWidth="1"/>
    <col min="8457" max="8705" width="9.140625" style="222"/>
    <col min="8706" max="8706" width="6" style="222" customWidth="1"/>
    <col min="8707" max="8707" width="29.7109375" style="222" customWidth="1"/>
    <col min="8708" max="8708" width="21.42578125" style="222" customWidth="1"/>
    <col min="8709" max="8711" width="21" style="222" customWidth="1"/>
    <col min="8712" max="8712" width="21.7109375" style="222" customWidth="1"/>
    <col min="8713" max="8961" width="9.140625" style="222"/>
    <col min="8962" max="8962" width="6" style="222" customWidth="1"/>
    <col min="8963" max="8963" width="29.7109375" style="222" customWidth="1"/>
    <col min="8964" max="8964" width="21.42578125" style="222" customWidth="1"/>
    <col min="8965" max="8967" width="21" style="222" customWidth="1"/>
    <col min="8968" max="8968" width="21.7109375" style="222" customWidth="1"/>
    <col min="8969" max="9217" width="9.140625" style="222"/>
    <col min="9218" max="9218" width="6" style="222" customWidth="1"/>
    <col min="9219" max="9219" width="29.7109375" style="222" customWidth="1"/>
    <col min="9220" max="9220" width="21.42578125" style="222" customWidth="1"/>
    <col min="9221" max="9223" width="21" style="222" customWidth="1"/>
    <col min="9224" max="9224" width="21.7109375" style="222" customWidth="1"/>
    <col min="9225" max="9473" width="9.140625" style="222"/>
    <col min="9474" max="9474" width="6" style="222" customWidth="1"/>
    <col min="9475" max="9475" width="29.7109375" style="222" customWidth="1"/>
    <col min="9476" max="9476" width="21.42578125" style="222" customWidth="1"/>
    <col min="9477" max="9479" width="21" style="222" customWidth="1"/>
    <col min="9480" max="9480" width="21.7109375" style="222" customWidth="1"/>
    <col min="9481" max="9729" width="9.140625" style="222"/>
    <col min="9730" max="9730" width="6" style="222" customWidth="1"/>
    <col min="9731" max="9731" width="29.7109375" style="222" customWidth="1"/>
    <col min="9732" max="9732" width="21.42578125" style="222" customWidth="1"/>
    <col min="9733" max="9735" width="21" style="222" customWidth="1"/>
    <col min="9736" max="9736" width="21.7109375" style="222" customWidth="1"/>
    <col min="9737" max="9985" width="9.140625" style="222"/>
    <col min="9986" max="9986" width="6" style="222" customWidth="1"/>
    <col min="9987" max="9987" width="29.7109375" style="222" customWidth="1"/>
    <col min="9988" max="9988" width="21.42578125" style="222" customWidth="1"/>
    <col min="9989" max="9991" width="21" style="222" customWidth="1"/>
    <col min="9992" max="9992" width="21.7109375" style="222" customWidth="1"/>
    <col min="9993" max="10241" width="9.140625" style="222"/>
    <col min="10242" max="10242" width="6" style="222" customWidth="1"/>
    <col min="10243" max="10243" width="29.7109375" style="222" customWidth="1"/>
    <col min="10244" max="10244" width="21.42578125" style="222" customWidth="1"/>
    <col min="10245" max="10247" width="21" style="222" customWidth="1"/>
    <col min="10248" max="10248" width="21.7109375" style="222" customWidth="1"/>
    <col min="10249" max="10497" width="9.140625" style="222"/>
    <col min="10498" max="10498" width="6" style="222" customWidth="1"/>
    <col min="10499" max="10499" width="29.7109375" style="222" customWidth="1"/>
    <col min="10500" max="10500" width="21.42578125" style="222" customWidth="1"/>
    <col min="10501" max="10503" width="21" style="222" customWidth="1"/>
    <col min="10504" max="10504" width="21.7109375" style="222" customWidth="1"/>
    <col min="10505" max="10753" width="9.140625" style="222"/>
    <col min="10754" max="10754" width="6" style="222" customWidth="1"/>
    <col min="10755" max="10755" width="29.7109375" style="222" customWidth="1"/>
    <col min="10756" max="10756" width="21.42578125" style="222" customWidth="1"/>
    <col min="10757" max="10759" width="21" style="222" customWidth="1"/>
    <col min="10760" max="10760" width="21.7109375" style="222" customWidth="1"/>
    <col min="10761" max="11009" width="9.140625" style="222"/>
    <col min="11010" max="11010" width="6" style="222" customWidth="1"/>
    <col min="11011" max="11011" width="29.7109375" style="222" customWidth="1"/>
    <col min="11012" max="11012" width="21.42578125" style="222" customWidth="1"/>
    <col min="11013" max="11015" width="21" style="222" customWidth="1"/>
    <col min="11016" max="11016" width="21.7109375" style="222" customWidth="1"/>
    <col min="11017" max="11265" width="9.140625" style="222"/>
    <col min="11266" max="11266" width="6" style="222" customWidth="1"/>
    <col min="11267" max="11267" width="29.7109375" style="222" customWidth="1"/>
    <col min="11268" max="11268" width="21.42578125" style="222" customWidth="1"/>
    <col min="11269" max="11271" width="21" style="222" customWidth="1"/>
    <col min="11272" max="11272" width="21.7109375" style="222" customWidth="1"/>
    <col min="11273" max="11521" width="9.140625" style="222"/>
    <col min="11522" max="11522" width="6" style="222" customWidth="1"/>
    <col min="11523" max="11523" width="29.7109375" style="222" customWidth="1"/>
    <col min="11524" max="11524" width="21.42578125" style="222" customWidth="1"/>
    <col min="11525" max="11527" width="21" style="222" customWidth="1"/>
    <col min="11528" max="11528" width="21.7109375" style="222" customWidth="1"/>
    <col min="11529" max="11777" width="9.140625" style="222"/>
    <col min="11778" max="11778" width="6" style="222" customWidth="1"/>
    <col min="11779" max="11779" width="29.7109375" style="222" customWidth="1"/>
    <col min="11780" max="11780" width="21.42578125" style="222" customWidth="1"/>
    <col min="11781" max="11783" width="21" style="222" customWidth="1"/>
    <col min="11784" max="11784" width="21.7109375" style="222" customWidth="1"/>
    <col min="11785" max="12033" width="9.140625" style="222"/>
    <col min="12034" max="12034" width="6" style="222" customWidth="1"/>
    <col min="12035" max="12035" width="29.7109375" style="222" customWidth="1"/>
    <col min="12036" max="12036" width="21.42578125" style="222" customWidth="1"/>
    <col min="12037" max="12039" width="21" style="222" customWidth="1"/>
    <col min="12040" max="12040" width="21.7109375" style="222" customWidth="1"/>
    <col min="12041" max="12289" width="9.140625" style="222"/>
    <col min="12290" max="12290" width="6" style="222" customWidth="1"/>
    <col min="12291" max="12291" width="29.7109375" style="222" customWidth="1"/>
    <col min="12292" max="12292" width="21.42578125" style="222" customWidth="1"/>
    <col min="12293" max="12295" width="21" style="222" customWidth="1"/>
    <col min="12296" max="12296" width="21.7109375" style="222" customWidth="1"/>
    <col min="12297" max="12545" width="9.140625" style="222"/>
    <col min="12546" max="12546" width="6" style="222" customWidth="1"/>
    <col min="12547" max="12547" width="29.7109375" style="222" customWidth="1"/>
    <col min="12548" max="12548" width="21.42578125" style="222" customWidth="1"/>
    <col min="12549" max="12551" width="21" style="222" customWidth="1"/>
    <col min="12552" max="12552" width="21.7109375" style="222" customWidth="1"/>
    <col min="12553" max="12801" width="9.140625" style="222"/>
    <col min="12802" max="12802" width="6" style="222" customWidth="1"/>
    <col min="12803" max="12803" width="29.7109375" style="222" customWidth="1"/>
    <col min="12804" max="12804" width="21.42578125" style="222" customWidth="1"/>
    <col min="12805" max="12807" width="21" style="222" customWidth="1"/>
    <col min="12808" max="12808" width="21.7109375" style="222" customWidth="1"/>
    <col min="12809" max="13057" width="9.140625" style="222"/>
    <col min="13058" max="13058" width="6" style="222" customWidth="1"/>
    <col min="13059" max="13059" width="29.7109375" style="222" customWidth="1"/>
    <col min="13060" max="13060" width="21.42578125" style="222" customWidth="1"/>
    <col min="13061" max="13063" width="21" style="222" customWidth="1"/>
    <col min="13064" max="13064" width="21.7109375" style="222" customWidth="1"/>
    <col min="13065" max="13313" width="9.140625" style="222"/>
    <col min="13314" max="13314" width="6" style="222" customWidth="1"/>
    <col min="13315" max="13315" width="29.7109375" style="222" customWidth="1"/>
    <col min="13316" max="13316" width="21.42578125" style="222" customWidth="1"/>
    <col min="13317" max="13319" width="21" style="222" customWidth="1"/>
    <col min="13320" max="13320" width="21.7109375" style="222" customWidth="1"/>
    <col min="13321" max="13569" width="9.140625" style="222"/>
    <col min="13570" max="13570" width="6" style="222" customWidth="1"/>
    <col min="13571" max="13571" width="29.7109375" style="222" customWidth="1"/>
    <col min="13572" max="13572" width="21.42578125" style="222" customWidth="1"/>
    <col min="13573" max="13575" width="21" style="222" customWidth="1"/>
    <col min="13576" max="13576" width="21.7109375" style="222" customWidth="1"/>
    <col min="13577" max="13825" width="9.140625" style="222"/>
    <col min="13826" max="13826" width="6" style="222" customWidth="1"/>
    <col min="13827" max="13827" width="29.7109375" style="222" customWidth="1"/>
    <col min="13828" max="13828" width="21.42578125" style="222" customWidth="1"/>
    <col min="13829" max="13831" width="21" style="222" customWidth="1"/>
    <col min="13832" max="13832" width="21.7109375" style="222" customWidth="1"/>
    <col min="13833" max="14081" width="9.140625" style="222"/>
    <col min="14082" max="14082" width="6" style="222" customWidth="1"/>
    <col min="14083" max="14083" width="29.7109375" style="222" customWidth="1"/>
    <col min="14084" max="14084" width="21.42578125" style="222" customWidth="1"/>
    <col min="14085" max="14087" width="21" style="222" customWidth="1"/>
    <col min="14088" max="14088" width="21.7109375" style="222" customWidth="1"/>
    <col min="14089" max="14337" width="9.140625" style="222"/>
    <col min="14338" max="14338" width="6" style="222" customWidth="1"/>
    <col min="14339" max="14339" width="29.7109375" style="222" customWidth="1"/>
    <col min="14340" max="14340" width="21.42578125" style="222" customWidth="1"/>
    <col min="14341" max="14343" width="21" style="222" customWidth="1"/>
    <col min="14344" max="14344" width="21.7109375" style="222" customWidth="1"/>
    <col min="14345" max="14593" width="9.140625" style="222"/>
    <col min="14594" max="14594" width="6" style="222" customWidth="1"/>
    <col min="14595" max="14595" width="29.7109375" style="222" customWidth="1"/>
    <col min="14596" max="14596" width="21.42578125" style="222" customWidth="1"/>
    <col min="14597" max="14599" width="21" style="222" customWidth="1"/>
    <col min="14600" max="14600" width="21.7109375" style="222" customWidth="1"/>
    <col min="14601" max="14849" width="9.140625" style="222"/>
    <col min="14850" max="14850" width="6" style="222" customWidth="1"/>
    <col min="14851" max="14851" width="29.7109375" style="222" customWidth="1"/>
    <col min="14852" max="14852" width="21.42578125" style="222" customWidth="1"/>
    <col min="14853" max="14855" width="21" style="222" customWidth="1"/>
    <col min="14856" max="14856" width="21.7109375" style="222" customWidth="1"/>
    <col min="14857" max="15105" width="9.140625" style="222"/>
    <col min="15106" max="15106" width="6" style="222" customWidth="1"/>
    <col min="15107" max="15107" width="29.7109375" style="222" customWidth="1"/>
    <col min="15108" max="15108" width="21.42578125" style="222" customWidth="1"/>
    <col min="15109" max="15111" width="21" style="222" customWidth="1"/>
    <col min="15112" max="15112" width="21.7109375" style="222" customWidth="1"/>
    <col min="15113" max="15361" width="9.140625" style="222"/>
    <col min="15362" max="15362" width="6" style="222" customWidth="1"/>
    <col min="15363" max="15363" width="29.7109375" style="222" customWidth="1"/>
    <col min="15364" max="15364" width="21.42578125" style="222" customWidth="1"/>
    <col min="15365" max="15367" width="21" style="222" customWidth="1"/>
    <col min="15368" max="15368" width="21.7109375" style="222" customWidth="1"/>
    <col min="15369" max="15617" width="9.140625" style="222"/>
    <col min="15618" max="15618" width="6" style="222" customWidth="1"/>
    <col min="15619" max="15619" width="29.7109375" style="222" customWidth="1"/>
    <col min="15620" max="15620" width="21.42578125" style="222" customWidth="1"/>
    <col min="15621" max="15623" width="21" style="222" customWidth="1"/>
    <col min="15624" max="15624" width="21.7109375" style="222" customWidth="1"/>
    <col min="15625" max="15873" width="9.140625" style="222"/>
    <col min="15874" max="15874" width="6" style="222" customWidth="1"/>
    <col min="15875" max="15875" width="29.7109375" style="222" customWidth="1"/>
    <col min="15876" max="15876" width="21.42578125" style="222" customWidth="1"/>
    <col min="15877" max="15879" width="21" style="222" customWidth="1"/>
    <col min="15880" max="15880" width="21.7109375" style="222" customWidth="1"/>
    <col min="15881" max="16129" width="9.140625" style="222"/>
    <col min="16130" max="16130" width="6" style="222" customWidth="1"/>
    <col min="16131" max="16131" width="29.7109375" style="222" customWidth="1"/>
    <col min="16132" max="16132" width="21.42578125" style="222" customWidth="1"/>
    <col min="16133" max="16135" width="21" style="222" customWidth="1"/>
    <col min="16136" max="16136" width="21.7109375" style="222" customWidth="1"/>
    <col min="16137" max="16384" width="9.140625" style="222"/>
  </cols>
  <sheetData>
    <row r="1" spans="1:8" ht="29.25" customHeight="1">
      <c r="C1" s="662" t="s">
        <v>1062</v>
      </c>
      <c r="D1" s="662"/>
      <c r="E1" s="662"/>
    </row>
    <row r="2" spans="1:8" s="397" customFormat="1" ht="33.75" customHeight="1">
      <c r="A2" s="76" t="s">
        <v>302</v>
      </c>
      <c r="B2" s="75" t="s">
        <v>21</v>
      </c>
      <c r="C2" s="75" t="s">
        <v>22</v>
      </c>
      <c r="D2" s="76" t="s">
        <v>23</v>
      </c>
      <c r="E2" s="76" t="s">
        <v>86</v>
      </c>
      <c r="F2" s="76" t="s">
        <v>25</v>
      </c>
      <c r="G2" s="75" t="s">
        <v>26</v>
      </c>
      <c r="H2" s="76" t="s">
        <v>701</v>
      </c>
    </row>
    <row r="3" spans="1:8" s="308" customFormat="1" ht="24.75" customHeight="1">
      <c r="A3" s="354">
        <v>1</v>
      </c>
      <c r="B3" s="30" t="s">
        <v>11</v>
      </c>
      <c r="C3" s="406" t="s">
        <v>681</v>
      </c>
      <c r="D3" s="112" t="s">
        <v>702</v>
      </c>
      <c r="E3" s="323" t="s">
        <v>703</v>
      </c>
      <c r="F3" s="354">
        <v>628690</v>
      </c>
      <c r="G3" s="113">
        <v>80.27</v>
      </c>
      <c r="H3" s="57">
        <v>5</v>
      </c>
    </row>
    <row r="4" spans="1:8" ht="24.75" customHeight="1">
      <c r="A4" s="720">
        <v>2</v>
      </c>
      <c r="B4" s="694" t="s">
        <v>11</v>
      </c>
      <c r="C4" s="713" t="s">
        <v>681</v>
      </c>
      <c r="D4" s="89" t="s">
        <v>702</v>
      </c>
      <c r="E4" s="661" t="s">
        <v>702</v>
      </c>
      <c r="F4" s="714">
        <v>629244</v>
      </c>
      <c r="G4" s="237">
        <v>85.41</v>
      </c>
      <c r="H4" s="32"/>
    </row>
    <row r="5" spans="1:8" s="218" customFormat="1" ht="24.75" customHeight="1">
      <c r="A5" s="720"/>
      <c r="B5" s="694"/>
      <c r="C5" s="713"/>
      <c r="D5" s="112" t="s">
        <v>704</v>
      </c>
      <c r="E5" s="661"/>
      <c r="F5" s="714"/>
      <c r="G5" s="237">
        <v>471.13</v>
      </c>
      <c r="H5" s="32"/>
    </row>
    <row r="6" spans="1:8" ht="24.75" customHeight="1">
      <c r="A6" s="354">
        <v>3</v>
      </c>
      <c r="B6" s="363" t="s">
        <v>11</v>
      </c>
      <c r="C6" s="406" t="s">
        <v>681</v>
      </c>
      <c r="D6" s="112" t="s">
        <v>704</v>
      </c>
      <c r="E6" s="4" t="s">
        <v>705</v>
      </c>
      <c r="F6" s="376">
        <v>629361</v>
      </c>
      <c r="G6" s="237">
        <v>352.51</v>
      </c>
      <c r="H6" s="32"/>
    </row>
    <row r="7" spans="1:8" s="218" customFormat="1" ht="24.75" customHeight="1">
      <c r="A7" s="720">
        <v>4</v>
      </c>
      <c r="B7" s="694" t="s">
        <v>11</v>
      </c>
      <c r="C7" s="713" t="s">
        <v>681</v>
      </c>
      <c r="D7" s="112" t="s">
        <v>704</v>
      </c>
      <c r="E7" s="661" t="s">
        <v>706</v>
      </c>
      <c r="F7" s="714">
        <v>628842</v>
      </c>
      <c r="G7" s="237">
        <v>127.42</v>
      </c>
      <c r="H7" s="32"/>
    </row>
    <row r="8" spans="1:8" s="308" customFormat="1" ht="24.75" customHeight="1">
      <c r="A8" s="720"/>
      <c r="B8" s="694"/>
      <c r="C8" s="713"/>
      <c r="D8" s="112" t="s">
        <v>862</v>
      </c>
      <c r="E8" s="661"/>
      <c r="F8" s="714"/>
      <c r="G8" s="113">
        <v>218.91</v>
      </c>
      <c r="H8" s="57">
        <v>1</v>
      </c>
    </row>
    <row r="9" spans="1:8" s="308" customFormat="1" ht="24.75" customHeight="1">
      <c r="A9" s="354">
        <v>5</v>
      </c>
      <c r="B9" s="363" t="s">
        <v>11</v>
      </c>
      <c r="C9" s="406" t="s">
        <v>681</v>
      </c>
      <c r="D9" s="112" t="s">
        <v>704</v>
      </c>
      <c r="E9" s="4" t="s">
        <v>704</v>
      </c>
      <c r="F9" s="376">
        <v>629427</v>
      </c>
      <c r="G9" s="113">
        <v>119.26</v>
      </c>
      <c r="H9" s="57">
        <v>27</v>
      </c>
    </row>
    <row r="10" spans="1:8" ht="24.75" customHeight="1">
      <c r="A10" s="351">
        <v>6</v>
      </c>
      <c r="B10" s="30" t="s">
        <v>11</v>
      </c>
      <c r="C10" s="406" t="s">
        <v>681</v>
      </c>
      <c r="D10" s="673" t="s">
        <v>909</v>
      </c>
      <c r="E10" s="323" t="s">
        <v>910</v>
      </c>
      <c r="F10" s="354">
        <v>628585</v>
      </c>
      <c r="G10" s="237">
        <v>984.14</v>
      </c>
      <c r="H10" s="32">
        <v>12</v>
      </c>
    </row>
    <row r="11" spans="1:8" ht="24.75" customHeight="1">
      <c r="A11" s="351">
        <v>7</v>
      </c>
      <c r="B11" s="30" t="s">
        <v>11</v>
      </c>
      <c r="C11" s="406" t="s">
        <v>681</v>
      </c>
      <c r="D11" s="674"/>
      <c r="E11" s="323" t="s">
        <v>909</v>
      </c>
      <c r="F11" s="354">
        <v>629238</v>
      </c>
      <c r="G11" s="237">
        <v>1054.82</v>
      </c>
      <c r="H11" s="32">
        <v>16</v>
      </c>
    </row>
    <row r="12" spans="1:8" ht="24.75" customHeight="1">
      <c r="A12" s="720">
        <v>8</v>
      </c>
      <c r="B12" s="30" t="s">
        <v>11</v>
      </c>
      <c r="C12" s="406" t="s">
        <v>681</v>
      </c>
      <c r="D12" s="112" t="s">
        <v>909</v>
      </c>
      <c r="E12" s="713" t="s">
        <v>993</v>
      </c>
      <c r="F12" s="719">
        <v>629311</v>
      </c>
      <c r="G12" s="237"/>
      <c r="H12" s="306"/>
    </row>
    <row r="13" spans="1:8" ht="24.75" customHeight="1">
      <c r="A13" s="720"/>
      <c r="B13" s="30" t="s">
        <v>11</v>
      </c>
      <c r="C13" s="406" t="s">
        <v>681</v>
      </c>
      <c r="D13" s="323" t="s">
        <v>715</v>
      </c>
      <c r="E13" s="713"/>
      <c r="F13" s="719"/>
      <c r="G13" s="237"/>
      <c r="H13" s="306"/>
    </row>
    <row r="14" spans="1:8" ht="24.75" customHeight="1">
      <c r="A14" s="351">
        <v>9</v>
      </c>
      <c r="B14" s="363" t="s">
        <v>11</v>
      </c>
      <c r="C14" s="406" t="s">
        <v>681</v>
      </c>
      <c r="D14" s="717" t="s">
        <v>715</v>
      </c>
      <c r="E14" s="4" t="s">
        <v>715</v>
      </c>
      <c r="F14" s="376">
        <v>629057</v>
      </c>
      <c r="G14" s="84">
        <v>86.97</v>
      </c>
      <c r="H14" s="78">
        <v>9</v>
      </c>
    </row>
    <row r="15" spans="1:8" ht="24.75" customHeight="1">
      <c r="A15" s="340">
        <v>10</v>
      </c>
      <c r="B15" s="363" t="s">
        <v>11</v>
      </c>
      <c r="C15" s="406" t="s">
        <v>681</v>
      </c>
      <c r="D15" s="718"/>
      <c r="E15" s="4" t="s">
        <v>716</v>
      </c>
      <c r="F15" s="376">
        <v>628861</v>
      </c>
      <c r="G15" s="31">
        <v>5.91</v>
      </c>
      <c r="H15" s="219">
        <v>9</v>
      </c>
    </row>
    <row r="16" spans="1:8" ht="24.75" customHeight="1">
      <c r="A16" s="696">
        <v>1</v>
      </c>
      <c r="B16" s="694" t="s">
        <v>616</v>
      </c>
      <c r="C16" s="713" t="s">
        <v>681</v>
      </c>
      <c r="D16" s="112" t="s">
        <v>704</v>
      </c>
      <c r="E16" s="715" t="s">
        <v>718</v>
      </c>
      <c r="F16" s="716">
        <v>628842</v>
      </c>
      <c r="G16" s="31">
        <v>8.31</v>
      </c>
      <c r="H16" s="219">
        <v>8</v>
      </c>
    </row>
    <row r="17" spans="1:8" ht="24.75" customHeight="1">
      <c r="A17" s="696"/>
      <c r="B17" s="694"/>
      <c r="C17" s="713"/>
      <c r="D17" s="112" t="s">
        <v>862</v>
      </c>
      <c r="E17" s="715"/>
      <c r="F17" s="716"/>
      <c r="G17" s="31">
        <v>1.05</v>
      </c>
      <c r="H17" s="219">
        <v>24</v>
      </c>
    </row>
    <row r="18" spans="1:8" ht="24.75" customHeight="1">
      <c r="A18" s="340">
        <v>1</v>
      </c>
      <c r="B18" s="371" t="s">
        <v>6</v>
      </c>
      <c r="C18" s="406" t="s">
        <v>681</v>
      </c>
      <c r="D18" s="661" t="s">
        <v>721</v>
      </c>
      <c r="E18" s="4" t="s">
        <v>722</v>
      </c>
      <c r="F18" s="376">
        <v>629235</v>
      </c>
      <c r="G18" s="31">
        <v>9.4</v>
      </c>
      <c r="H18" s="219">
        <v>35</v>
      </c>
    </row>
    <row r="19" spans="1:8" s="308" customFormat="1" ht="24.75" customHeight="1">
      <c r="A19" s="366">
        <v>2</v>
      </c>
      <c r="B19" s="371" t="s">
        <v>6</v>
      </c>
      <c r="C19" s="406" t="s">
        <v>681</v>
      </c>
      <c r="D19" s="661"/>
      <c r="E19" s="4" t="s">
        <v>723</v>
      </c>
      <c r="F19" s="376">
        <v>628973</v>
      </c>
      <c r="G19" s="59">
        <v>3.08</v>
      </c>
      <c r="H19" s="219">
        <v>22</v>
      </c>
    </row>
    <row r="20" spans="1:8" ht="24.75" customHeight="1">
      <c r="A20" s="320">
        <v>3</v>
      </c>
      <c r="B20" s="371" t="s">
        <v>6</v>
      </c>
      <c r="C20" s="406" t="s">
        <v>681</v>
      </c>
      <c r="D20" s="661"/>
      <c r="E20" s="4" t="s">
        <v>724</v>
      </c>
      <c r="F20" s="376">
        <v>629431</v>
      </c>
    </row>
    <row r="21" spans="1:8" ht="24.75" customHeight="1">
      <c r="A21" s="366">
        <v>4</v>
      </c>
      <c r="B21" s="371" t="s">
        <v>6</v>
      </c>
      <c r="C21" s="406" t="s">
        <v>681</v>
      </c>
      <c r="D21" s="661"/>
      <c r="E21" s="4" t="s">
        <v>994</v>
      </c>
      <c r="F21" s="376">
        <v>629461</v>
      </c>
    </row>
    <row r="22" spans="1:8" ht="24.75" customHeight="1">
      <c r="A22" s="320">
        <v>5</v>
      </c>
      <c r="B22" s="371" t="s">
        <v>6</v>
      </c>
      <c r="C22" s="406" t="s">
        <v>681</v>
      </c>
      <c r="D22" s="4" t="s">
        <v>715</v>
      </c>
      <c r="E22" s="4" t="s">
        <v>716</v>
      </c>
      <c r="F22" s="376">
        <v>628861</v>
      </c>
    </row>
    <row r="23" spans="1:8" s="218" customFormat="1" ht="24.75" customHeight="1">
      <c r="A23" s="366">
        <v>6</v>
      </c>
      <c r="B23" s="350" t="s">
        <v>6</v>
      </c>
      <c r="C23" s="406" t="s">
        <v>681</v>
      </c>
      <c r="D23" s="713" t="s">
        <v>909</v>
      </c>
      <c r="E23" s="323" t="s">
        <v>912</v>
      </c>
      <c r="F23" s="354">
        <v>629238</v>
      </c>
    </row>
    <row r="24" spans="1:8" s="218" customFormat="1" ht="24.75" customHeight="1">
      <c r="A24" s="354">
        <v>7</v>
      </c>
      <c r="B24" s="350" t="s">
        <v>6</v>
      </c>
      <c r="C24" s="406" t="s">
        <v>681</v>
      </c>
      <c r="D24" s="713"/>
      <c r="E24" s="236" t="s">
        <v>993</v>
      </c>
      <c r="F24" s="354">
        <v>629311</v>
      </c>
    </row>
  </sheetData>
  <mergeCells count="23">
    <mergeCell ref="A4:A5"/>
    <mergeCell ref="A7:A8"/>
    <mergeCell ref="A16:A17"/>
    <mergeCell ref="B4:B5"/>
    <mergeCell ref="C4:C5"/>
    <mergeCell ref="A12:A13"/>
    <mergeCell ref="B16:B17"/>
    <mergeCell ref="C16:C17"/>
    <mergeCell ref="B7:B8"/>
    <mergeCell ref="C7:C8"/>
    <mergeCell ref="C1:E1"/>
    <mergeCell ref="D18:D21"/>
    <mergeCell ref="D23:D24"/>
    <mergeCell ref="E4:E5"/>
    <mergeCell ref="F4:F5"/>
    <mergeCell ref="E16:E17"/>
    <mergeCell ref="F16:F17"/>
    <mergeCell ref="D14:D15"/>
    <mergeCell ref="E7:E8"/>
    <mergeCell ref="F7:F8"/>
    <mergeCell ref="F12:F13"/>
    <mergeCell ref="E12:E13"/>
    <mergeCell ref="D10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64"/>
  <dimension ref="A1:J40"/>
  <sheetViews>
    <sheetView view="pageBreakPreview" zoomScaleSheetLayoutView="100" workbookViewId="0">
      <pane xSplit="2" ySplit="2" topLeftCell="C18" activePane="bottomRight" state="frozen"/>
      <selection activeCell="B9" sqref="B9"/>
      <selection pane="topRight" activeCell="B9" sqref="B9"/>
      <selection pane="bottomLeft" activeCell="B9" sqref="B9"/>
      <selection pane="bottomRight" activeCell="L7" sqref="L7"/>
    </sheetView>
  </sheetViews>
  <sheetFormatPr defaultColWidth="9.140625" defaultRowHeight="21.75" customHeight="1"/>
  <cols>
    <col min="1" max="1" width="7.7109375" style="16" customWidth="1"/>
    <col min="2" max="2" width="20.28515625" style="21" customWidth="1"/>
    <col min="3" max="3" width="17.28515625" style="21" customWidth="1"/>
    <col min="4" max="4" width="20.5703125" style="19" customWidth="1"/>
    <col min="5" max="5" width="26.85546875" style="19" customWidth="1"/>
    <col min="6" max="6" width="20.42578125" style="19" customWidth="1"/>
    <col min="7" max="7" width="19.5703125" style="16" hidden="1" customWidth="1"/>
    <col min="8" max="8" width="17.140625" style="19" hidden="1" customWidth="1"/>
    <col min="9" max="9" width="10.42578125" style="19" customWidth="1"/>
    <col min="10" max="10" width="14.5703125" style="19" customWidth="1"/>
    <col min="11" max="16384" width="9.140625" style="19"/>
  </cols>
  <sheetData>
    <row r="1" spans="1:10" ht="27" customHeight="1">
      <c r="C1" s="662" t="s">
        <v>1063</v>
      </c>
      <c r="D1" s="662"/>
      <c r="E1" s="662"/>
    </row>
    <row r="2" spans="1:10" s="16" customFormat="1" ht="39.75" customHeight="1">
      <c r="A2" s="424" t="s">
        <v>142</v>
      </c>
      <c r="B2" s="8" t="s">
        <v>21</v>
      </c>
      <c r="C2" s="8" t="s">
        <v>22</v>
      </c>
      <c r="D2" s="8" t="s">
        <v>23</v>
      </c>
      <c r="E2" s="424" t="s">
        <v>86</v>
      </c>
      <c r="F2" s="8" t="s">
        <v>1013</v>
      </c>
      <c r="G2" s="8" t="s">
        <v>26</v>
      </c>
      <c r="H2" s="8" t="s">
        <v>682</v>
      </c>
      <c r="I2" s="207"/>
      <c r="J2" s="208"/>
    </row>
    <row r="3" spans="1:10" ht="25.5" customHeight="1">
      <c r="A3" s="410">
        <v>1</v>
      </c>
      <c r="B3" s="406" t="s">
        <v>6</v>
      </c>
      <c r="C3" s="406" t="s">
        <v>986</v>
      </c>
      <c r="D3" s="406" t="s">
        <v>192</v>
      </c>
      <c r="E3" s="406" t="s">
        <v>193</v>
      </c>
      <c r="F3" s="407">
        <v>628631</v>
      </c>
      <c r="G3" s="430">
        <v>4.5</v>
      </c>
      <c r="H3" s="430">
        <v>6</v>
      </c>
      <c r="I3" s="721"/>
      <c r="J3" s="721"/>
    </row>
    <row r="4" spans="1:10" ht="25.5" customHeight="1">
      <c r="A4" s="410">
        <v>2</v>
      </c>
      <c r="B4" s="406" t="s">
        <v>6</v>
      </c>
      <c r="C4" s="406" t="s">
        <v>986</v>
      </c>
      <c r="D4" s="406" t="s">
        <v>192</v>
      </c>
      <c r="E4" s="406" t="s">
        <v>683</v>
      </c>
      <c r="F4" s="407">
        <v>628632</v>
      </c>
      <c r="G4" s="430">
        <v>5.5</v>
      </c>
      <c r="H4" s="430">
        <v>22</v>
      </c>
    </row>
    <row r="5" spans="1:10" ht="25.5" customHeight="1">
      <c r="A5" s="410">
        <v>3</v>
      </c>
      <c r="B5" s="406" t="s">
        <v>6</v>
      </c>
      <c r="C5" s="406" t="s">
        <v>986</v>
      </c>
      <c r="D5" s="406" t="s">
        <v>192</v>
      </c>
      <c r="E5" s="406" t="s">
        <v>684</v>
      </c>
      <c r="F5" s="407">
        <v>629308</v>
      </c>
      <c r="G5" s="209">
        <v>54.85</v>
      </c>
      <c r="H5" s="209">
        <v>20</v>
      </c>
    </row>
    <row r="6" spans="1:10" ht="25.5" customHeight="1">
      <c r="A6" s="410">
        <v>4</v>
      </c>
      <c r="B6" s="419" t="s">
        <v>6</v>
      </c>
      <c r="C6" s="406" t="s">
        <v>986</v>
      </c>
      <c r="D6" s="419" t="s">
        <v>198</v>
      </c>
      <c r="E6" s="269" t="s">
        <v>198</v>
      </c>
      <c r="F6" s="429">
        <v>629207</v>
      </c>
      <c r="G6" s="209">
        <v>20</v>
      </c>
      <c r="H6" s="209">
        <v>35</v>
      </c>
    </row>
    <row r="7" spans="1:10" ht="25.5" customHeight="1">
      <c r="A7" s="410">
        <v>5</v>
      </c>
      <c r="B7" s="406" t="s">
        <v>6</v>
      </c>
      <c r="C7" s="406" t="s">
        <v>986</v>
      </c>
      <c r="D7" s="406" t="s">
        <v>210</v>
      </c>
      <c r="E7" s="417" t="s">
        <v>210</v>
      </c>
      <c r="F7" s="418">
        <v>629496</v>
      </c>
      <c r="G7" s="209">
        <v>100</v>
      </c>
      <c r="H7" s="209">
        <v>8</v>
      </c>
    </row>
    <row r="8" spans="1:10" ht="25.5" customHeight="1">
      <c r="A8" s="410">
        <v>6</v>
      </c>
      <c r="B8" s="406" t="s">
        <v>6</v>
      </c>
      <c r="C8" s="406" t="s">
        <v>986</v>
      </c>
      <c r="D8" s="406" t="s">
        <v>210</v>
      </c>
      <c r="E8" s="417" t="s">
        <v>685</v>
      </c>
      <c r="F8" s="418">
        <v>628922</v>
      </c>
      <c r="G8" s="209">
        <v>10</v>
      </c>
      <c r="H8" s="209">
        <v>21</v>
      </c>
    </row>
    <row r="9" spans="1:10" ht="25.5" customHeight="1">
      <c r="A9" s="410">
        <v>7</v>
      </c>
      <c r="B9" s="406" t="s">
        <v>6</v>
      </c>
      <c r="C9" s="406" t="s">
        <v>986</v>
      </c>
      <c r="D9" s="417" t="s">
        <v>991</v>
      </c>
      <c r="E9" s="406" t="s">
        <v>199</v>
      </c>
      <c r="F9" s="420">
        <v>629676</v>
      </c>
      <c r="G9" s="113">
        <v>27.8</v>
      </c>
      <c r="H9" s="209"/>
    </row>
    <row r="10" spans="1:10" ht="25.5" customHeight="1">
      <c r="A10" s="410">
        <v>8</v>
      </c>
      <c r="B10" s="406" t="s">
        <v>6</v>
      </c>
      <c r="C10" s="406" t="s">
        <v>986</v>
      </c>
      <c r="D10" s="417" t="s">
        <v>991</v>
      </c>
      <c r="E10" s="417" t="s">
        <v>991</v>
      </c>
      <c r="F10" s="418">
        <v>629511</v>
      </c>
      <c r="G10" s="113">
        <v>66.900000000000006</v>
      </c>
      <c r="H10" s="209"/>
    </row>
    <row r="11" spans="1:10" ht="25.5" customHeight="1">
      <c r="A11" s="410">
        <v>1</v>
      </c>
      <c r="B11" s="406" t="s">
        <v>7</v>
      </c>
      <c r="C11" s="406" t="s">
        <v>986</v>
      </c>
      <c r="D11" s="406" t="s">
        <v>192</v>
      </c>
      <c r="E11" s="406" t="s">
        <v>684</v>
      </c>
      <c r="F11" s="407">
        <v>629308</v>
      </c>
      <c r="G11" s="435">
        <v>2</v>
      </c>
      <c r="H11" s="435">
        <v>17</v>
      </c>
    </row>
    <row r="12" spans="1:10" ht="25.5" customHeight="1">
      <c r="A12" s="410">
        <v>2</v>
      </c>
      <c r="B12" s="419" t="s">
        <v>7</v>
      </c>
      <c r="C12" s="406" t="s">
        <v>986</v>
      </c>
      <c r="D12" s="419" t="s">
        <v>200</v>
      </c>
      <c r="E12" s="269" t="s">
        <v>201</v>
      </c>
      <c r="F12" s="429">
        <v>629080</v>
      </c>
      <c r="G12" s="435">
        <v>94</v>
      </c>
      <c r="H12" s="209">
        <v>20</v>
      </c>
    </row>
    <row r="13" spans="1:10" ht="25.5" customHeight="1">
      <c r="A13" s="410">
        <v>3</v>
      </c>
      <c r="B13" s="406" t="s">
        <v>7</v>
      </c>
      <c r="C13" s="406" t="s">
        <v>986</v>
      </c>
      <c r="D13" s="406" t="s">
        <v>686</v>
      </c>
      <c r="E13" s="406" t="s">
        <v>687</v>
      </c>
      <c r="F13" s="407">
        <v>629575</v>
      </c>
      <c r="G13" s="435">
        <v>300</v>
      </c>
      <c r="H13" s="435">
        <v>27</v>
      </c>
    </row>
    <row r="14" spans="1:10" ht="25.5" customHeight="1">
      <c r="A14" s="410">
        <v>1</v>
      </c>
      <c r="B14" s="406" t="s">
        <v>8</v>
      </c>
      <c r="C14" s="406" t="s">
        <v>986</v>
      </c>
      <c r="D14" s="269" t="s">
        <v>203</v>
      </c>
      <c r="E14" s="269" t="s">
        <v>688</v>
      </c>
      <c r="F14" s="429">
        <v>628565</v>
      </c>
      <c r="G14" s="435">
        <v>30</v>
      </c>
      <c r="H14" s="435">
        <v>29</v>
      </c>
    </row>
    <row r="15" spans="1:10" ht="25.5" customHeight="1">
      <c r="A15" s="410">
        <v>2</v>
      </c>
      <c r="B15" s="406" t="s">
        <v>8</v>
      </c>
      <c r="C15" s="406" t="s">
        <v>986</v>
      </c>
      <c r="D15" s="269" t="s">
        <v>203</v>
      </c>
      <c r="E15" s="269" t="s">
        <v>203</v>
      </c>
      <c r="F15" s="429">
        <v>628691</v>
      </c>
      <c r="G15" s="435">
        <v>30</v>
      </c>
      <c r="H15" s="435">
        <v>39</v>
      </c>
    </row>
    <row r="16" spans="1:10" ht="25.5" customHeight="1">
      <c r="A16" s="410">
        <v>3</v>
      </c>
      <c r="B16" s="406" t="s">
        <v>8</v>
      </c>
      <c r="C16" s="406" t="s">
        <v>986</v>
      </c>
      <c r="D16" s="269" t="s">
        <v>203</v>
      </c>
      <c r="E16" s="269" t="s">
        <v>689</v>
      </c>
      <c r="F16" s="429">
        <v>629209</v>
      </c>
      <c r="G16" s="435">
        <v>80</v>
      </c>
      <c r="H16" s="435">
        <v>4</v>
      </c>
    </row>
    <row r="17" spans="1:8" ht="25.5" customHeight="1">
      <c r="A17" s="410">
        <v>4</v>
      </c>
      <c r="B17" s="406" t="s">
        <v>8</v>
      </c>
      <c r="C17" s="406" t="s">
        <v>986</v>
      </c>
      <c r="D17" s="406" t="s">
        <v>194</v>
      </c>
      <c r="E17" s="406" t="s">
        <v>194</v>
      </c>
      <c r="F17" s="407">
        <v>628727</v>
      </c>
      <c r="G17" s="435">
        <v>120</v>
      </c>
      <c r="H17" s="435">
        <v>23</v>
      </c>
    </row>
    <row r="18" spans="1:8" ht="25.5" customHeight="1">
      <c r="A18" s="410">
        <v>5</v>
      </c>
      <c r="B18" s="406" t="s">
        <v>8</v>
      </c>
      <c r="C18" s="406" t="s">
        <v>986</v>
      </c>
      <c r="D18" s="406" t="s">
        <v>194</v>
      </c>
      <c r="E18" s="406" t="s">
        <v>195</v>
      </c>
      <c r="F18" s="407">
        <v>629200</v>
      </c>
      <c r="G18" s="435">
        <v>70</v>
      </c>
      <c r="H18" s="435">
        <v>30</v>
      </c>
    </row>
    <row r="19" spans="1:8" ht="25.5" customHeight="1">
      <c r="A19" s="410">
        <v>6</v>
      </c>
      <c r="B19" s="406" t="s">
        <v>8</v>
      </c>
      <c r="C19" s="406" t="s">
        <v>986</v>
      </c>
      <c r="D19" s="406" t="s">
        <v>204</v>
      </c>
      <c r="E19" s="406" t="s">
        <v>204</v>
      </c>
      <c r="F19" s="407">
        <v>628913</v>
      </c>
      <c r="G19" s="435">
        <v>40</v>
      </c>
      <c r="H19" s="435">
        <v>7</v>
      </c>
    </row>
    <row r="20" spans="1:8" ht="25.5" customHeight="1">
      <c r="A20" s="410">
        <v>7</v>
      </c>
      <c r="B20" s="406" t="s">
        <v>8</v>
      </c>
      <c r="C20" s="406" t="s">
        <v>986</v>
      </c>
      <c r="D20" s="406" t="s">
        <v>204</v>
      </c>
      <c r="E20" s="406" t="s">
        <v>690</v>
      </c>
      <c r="F20" s="407">
        <v>629272</v>
      </c>
      <c r="G20" s="435">
        <v>60</v>
      </c>
      <c r="H20" s="435">
        <v>5</v>
      </c>
    </row>
    <row r="21" spans="1:8" ht="25.5" customHeight="1">
      <c r="A21" s="410">
        <v>8</v>
      </c>
      <c r="B21" s="406" t="s">
        <v>8</v>
      </c>
      <c r="C21" s="406" t="s">
        <v>986</v>
      </c>
      <c r="D21" s="406" t="s">
        <v>205</v>
      </c>
      <c r="E21" s="406" t="s">
        <v>206</v>
      </c>
      <c r="F21" s="407">
        <v>629471</v>
      </c>
      <c r="G21" s="435">
        <v>80</v>
      </c>
      <c r="H21" s="435">
        <v>10</v>
      </c>
    </row>
    <row r="22" spans="1:8" ht="25.5" customHeight="1">
      <c r="A22" s="410">
        <v>9</v>
      </c>
      <c r="B22" s="406" t="s">
        <v>8</v>
      </c>
      <c r="C22" s="406" t="s">
        <v>986</v>
      </c>
      <c r="D22" s="406" t="s">
        <v>205</v>
      </c>
      <c r="E22" s="406" t="s">
        <v>205</v>
      </c>
      <c r="F22" s="407">
        <v>628939</v>
      </c>
      <c r="G22" s="435">
        <v>50</v>
      </c>
      <c r="H22" s="435">
        <v>35</v>
      </c>
    </row>
    <row r="23" spans="1:8" ht="25.5" customHeight="1">
      <c r="A23" s="410">
        <v>10</v>
      </c>
      <c r="B23" s="406" t="s">
        <v>8</v>
      </c>
      <c r="C23" s="406" t="s">
        <v>986</v>
      </c>
      <c r="D23" s="406" t="s">
        <v>196</v>
      </c>
      <c r="E23" s="406" t="s">
        <v>196</v>
      </c>
      <c r="F23" s="407">
        <v>629134</v>
      </c>
      <c r="G23" s="435">
        <v>11</v>
      </c>
      <c r="H23" s="435">
        <v>15</v>
      </c>
    </row>
    <row r="24" spans="1:8" ht="25.5" customHeight="1">
      <c r="A24" s="410">
        <v>11</v>
      </c>
      <c r="B24" s="406" t="s">
        <v>8</v>
      </c>
      <c r="C24" s="406" t="s">
        <v>986</v>
      </c>
      <c r="D24" s="406" t="s">
        <v>196</v>
      </c>
      <c r="E24" s="406" t="s">
        <v>197</v>
      </c>
      <c r="F24" s="407">
        <v>629268</v>
      </c>
      <c r="G24" s="434">
        <v>13</v>
      </c>
      <c r="H24" s="435">
        <v>24</v>
      </c>
    </row>
    <row r="25" spans="1:8" ht="25.5" customHeight="1">
      <c r="A25" s="410">
        <v>12</v>
      </c>
      <c r="B25" s="419" t="s">
        <v>8</v>
      </c>
      <c r="C25" s="406" t="s">
        <v>986</v>
      </c>
      <c r="D25" s="419" t="s">
        <v>198</v>
      </c>
      <c r="E25" s="269" t="s">
        <v>198</v>
      </c>
      <c r="F25" s="429">
        <v>629207</v>
      </c>
      <c r="G25" s="435">
        <v>5</v>
      </c>
      <c r="H25" s="435">
        <v>1</v>
      </c>
    </row>
    <row r="26" spans="1:8" ht="25.5" customHeight="1">
      <c r="A26" s="410">
        <v>13</v>
      </c>
      <c r="B26" s="419" t="s">
        <v>8</v>
      </c>
      <c r="C26" s="406" t="s">
        <v>986</v>
      </c>
      <c r="D26" s="419" t="s">
        <v>198</v>
      </c>
      <c r="E26" s="269" t="s">
        <v>208</v>
      </c>
      <c r="F26" s="429">
        <v>629343</v>
      </c>
      <c r="G26" s="435">
        <v>7</v>
      </c>
      <c r="H26" s="435">
        <v>17</v>
      </c>
    </row>
    <row r="27" spans="1:8" ht="25.5" customHeight="1">
      <c r="A27" s="410">
        <v>14</v>
      </c>
      <c r="B27" s="419" t="s">
        <v>8</v>
      </c>
      <c r="C27" s="406" t="s">
        <v>986</v>
      </c>
      <c r="D27" s="406" t="s">
        <v>210</v>
      </c>
      <c r="E27" s="406" t="s">
        <v>210</v>
      </c>
      <c r="F27" s="407">
        <v>629496</v>
      </c>
      <c r="G27" s="435">
        <v>7</v>
      </c>
      <c r="H27" s="435">
        <v>21</v>
      </c>
    </row>
    <row r="28" spans="1:8" ht="25.5" customHeight="1">
      <c r="A28" s="410">
        <v>15</v>
      </c>
      <c r="B28" s="419" t="s">
        <v>8</v>
      </c>
      <c r="C28" s="406" t="s">
        <v>986</v>
      </c>
      <c r="D28" s="406" t="s">
        <v>210</v>
      </c>
      <c r="E28" s="406" t="s">
        <v>211</v>
      </c>
      <c r="F28" s="407">
        <v>628922</v>
      </c>
      <c r="G28" s="434">
        <v>20</v>
      </c>
      <c r="H28" s="434">
        <v>6</v>
      </c>
    </row>
    <row r="29" spans="1:8" ht="25.5" customHeight="1">
      <c r="A29" s="410">
        <v>1</v>
      </c>
      <c r="B29" s="406" t="s">
        <v>12</v>
      </c>
      <c r="C29" s="406" t="s">
        <v>986</v>
      </c>
      <c r="D29" s="406" t="s">
        <v>194</v>
      </c>
      <c r="E29" s="406" t="s">
        <v>195</v>
      </c>
      <c r="F29" s="407">
        <v>629200</v>
      </c>
      <c r="G29" s="435">
        <v>5</v>
      </c>
      <c r="H29" s="435">
        <v>27</v>
      </c>
    </row>
    <row r="30" spans="1:8" ht="25.5" customHeight="1">
      <c r="A30" s="410">
        <v>2</v>
      </c>
      <c r="B30" s="406" t="s">
        <v>12</v>
      </c>
      <c r="C30" s="406" t="s">
        <v>986</v>
      </c>
      <c r="D30" s="406" t="s">
        <v>194</v>
      </c>
      <c r="E30" s="406" t="s">
        <v>194</v>
      </c>
      <c r="F30" s="407">
        <v>628727</v>
      </c>
      <c r="G30" s="435">
        <v>2</v>
      </c>
      <c r="H30" s="435">
        <v>29</v>
      </c>
    </row>
    <row r="31" spans="1:8" ht="25.5" customHeight="1">
      <c r="A31" s="410">
        <v>3</v>
      </c>
      <c r="B31" s="406" t="s">
        <v>12</v>
      </c>
      <c r="C31" s="406" t="s">
        <v>986</v>
      </c>
      <c r="D31" s="406" t="s">
        <v>205</v>
      </c>
      <c r="E31" s="406" t="s">
        <v>206</v>
      </c>
      <c r="F31" s="407">
        <v>629471</v>
      </c>
      <c r="G31" s="434">
        <v>2</v>
      </c>
      <c r="H31" s="435">
        <v>39</v>
      </c>
    </row>
    <row r="32" spans="1:8" ht="25.5" customHeight="1">
      <c r="A32" s="410">
        <v>4</v>
      </c>
      <c r="B32" s="406" t="s">
        <v>12</v>
      </c>
      <c r="C32" s="406" t="s">
        <v>986</v>
      </c>
      <c r="D32" s="406" t="s">
        <v>205</v>
      </c>
      <c r="E32" s="406" t="s">
        <v>205</v>
      </c>
      <c r="F32" s="407">
        <v>628939</v>
      </c>
      <c r="G32" s="435">
        <v>7</v>
      </c>
      <c r="H32" s="435">
        <v>4</v>
      </c>
    </row>
    <row r="33" spans="1:8" ht="25.5" customHeight="1">
      <c r="A33" s="410">
        <v>5</v>
      </c>
      <c r="B33" s="406" t="s">
        <v>12</v>
      </c>
      <c r="C33" s="406" t="s">
        <v>986</v>
      </c>
      <c r="D33" s="406" t="s">
        <v>210</v>
      </c>
      <c r="E33" s="406" t="s">
        <v>210</v>
      </c>
      <c r="F33" s="407">
        <v>629496</v>
      </c>
      <c r="G33" s="435">
        <v>226</v>
      </c>
      <c r="H33" s="435">
        <v>9</v>
      </c>
    </row>
    <row r="34" spans="1:8" ht="25.5" customHeight="1">
      <c r="A34" s="410">
        <v>6</v>
      </c>
      <c r="B34" s="406" t="s">
        <v>12</v>
      </c>
      <c r="C34" s="406" t="s">
        <v>986</v>
      </c>
      <c r="D34" s="406" t="s">
        <v>210</v>
      </c>
      <c r="E34" s="406" t="s">
        <v>212</v>
      </c>
      <c r="F34" s="407">
        <v>629183</v>
      </c>
      <c r="G34" s="435">
        <v>50</v>
      </c>
      <c r="H34" s="435">
        <v>7</v>
      </c>
    </row>
    <row r="35" spans="1:8" ht="25.5" customHeight="1">
      <c r="A35" s="410">
        <v>7</v>
      </c>
      <c r="B35" s="406" t="s">
        <v>12</v>
      </c>
      <c r="C35" s="406" t="s">
        <v>986</v>
      </c>
      <c r="D35" s="406" t="s">
        <v>210</v>
      </c>
      <c r="E35" s="406" t="s">
        <v>211</v>
      </c>
      <c r="F35" s="407">
        <v>628922</v>
      </c>
      <c r="G35" s="435">
        <v>60</v>
      </c>
      <c r="H35" s="435">
        <v>30</v>
      </c>
    </row>
    <row r="36" spans="1:8" ht="25.5" customHeight="1">
      <c r="A36" s="410">
        <v>1</v>
      </c>
      <c r="B36" s="406" t="s">
        <v>616</v>
      </c>
      <c r="C36" s="406" t="s">
        <v>986</v>
      </c>
      <c r="D36" s="406" t="s">
        <v>194</v>
      </c>
      <c r="E36" s="406" t="s">
        <v>194</v>
      </c>
      <c r="F36" s="407">
        <v>628727</v>
      </c>
      <c r="G36" s="435">
        <v>450</v>
      </c>
      <c r="H36" s="435">
        <v>10</v>
      </c>
    </row>
    <row r="37" spans="1:8" ht="25.5" customHeight="1">
      <c r="A37" s="410">
        <v>2</v>
      </c>
      <c r="B37" s="406" t="s">
        <v>616</v>
      </c>
      <c r="C37" s="406" t="s">
        <v>986</v>
      </c>
      <c r="D37" s="406" t="s">
        <v>194</v>
      </c>
      <c r="E37" s="406" t="s">
        <v>195</v>
      </c>
      <c r="F37" s="407">
        <v>629200</v>
      </c>
      <c r="G37" s="435">
        <v>70</v>
      </c>
      <c r="H37" s="435">
        <v>35</v>
      </c>
    </row>
    <row r="38" spans="1:8" ht="25.5" customHeight="1">
      <c r="A38" s="410">
        <v>3</v>
      </c>
      <c r="B38" s="406" t="s">
        <v>616</v>
      </c>
      <c r="C38" s="406" t="s">
        <v>986</v>
      </c>
      <c r="D38" s="406" t="s">
        <v>196</v>
      </c>
      <c r="E38" s="406" t="s">
        <v>691</v>
      </c>
      <c r="F38" s="407">
        <v>629734</v>
      </c>
      <c r="G38" s="435">
        <v>6.1</v>
      </c>
      <c r="H38" s="435">
        <v>36</v>
      </c>
    </row>
    <row r="39" spans="1:8" ht="25.5" customHeight="1">
      <c r="A39" s="410">
        <v>4</v>
      </c>
      <c r="B39" s="406" t="s">
        <v>616</v>
      </c>
      <c r="C39" s="406" t="s">
        <v>986</v>
      </c>
      <c r="D39" s="406" t="s">
        <v>210</v>
      </c>
      <c r="E39" s="406" t="s">
        <v>210</v>
      </c>
      <c r="F39" s="407">
        <v>629496</v>
      </c>
      <c r="G39" s="435">
        <v>0</v>
      </c>
      <c r="H39" s="435">
        <v>37</v>
      </c>
    </row>
    <row r="40" spans="1:8" ht="25.5" customHeight="1">
      <c r="A40" s="410">
        <v>1</v>
      </c>
      <c r="B40" s="406" t="s">
        <v>11</v>
      </c>
      <c r="C40" s="406" t="s">
        <v>986</v>
      </c>
      <c r="D40" s="406" t="s">
        <v>207</v>
      </c>
      <c r="E40" s="406" t="s">
        <v>207</v>
      </c>
      <c r="F40" s="407">
        <v>629036</v>
      </c>
      <c r="G40" s="435">
        <v>45</v>
      </c>
      <c r="H40" s="435">
        <v>2</v>
      </c>
    </row>
  </sheetData>
  <mergeCells count="2">
    <mergeCell ref="I3:J3"/>
    <mergeCell ref="C1:E1"/>
  </mergeCells>
  <printOptions horizontalCentered="1" verticalCentered="1"/>
  <pageMargins left="0.62992125984251968" right="0.11811023622047245" top="0.35433070866141736" bottom="0.15748031496062992" header="0.31496062992125984" footer="0.31496062992125984"/>
  <pageSetup paperSize="9" scale="85" orientation="landscape" r:id="rId1"/>
  <rowBreaks count="1" manualBreakCount="1">
    <brk id="25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65"/>
  <dimension ref="A1:H3"/>
  <sheetViews>
    <sheetView view="pageBreakPreview" zoomScaleSheetLayoutView="100" workbookViewId="0">
      <selection activeCell="I18" sqref="I18"/>
    </sheetView>
  </sheetViews>
  <sheetFormatPr defaultRowHeight="21.75" customHeight="1"/>
  <cols>
    <col min="1" max="1" width="7" style="6" customWidth="1"/>
    <col min="2" max="2" width="15.42578125" style="6" customWidth="1"/>
    <col min="3" max="3" width="14" style="6" customWidth="1"/>
    <col min="4" max="4" width="18.5703125" style="6" customWidth="1"/>
    <col min="5" max="5" width="18.140625" style="6" customWidth="1"/>
    <col min="6" max="6" width="22.5703125" style="6" customWidth="1"/>
    <col min="7" max="7" width="21.5703125" style="211" hidden="1" customWidth="1"/>
    <col min="8" max="8" width="18.42578125" style="6" hidden="1" customWidth="1"/>
    <col min="9" max="16384" width="9.140625" style="6"/>
  </cols>
  <sheetData>
    <row r="1" spans="1:8" ht="32.25" customHeight="1">
      <c r="C1" s="662" t="s">
        <v>1100</v>
      </c>
      <c r="D1" s="662"/>
      <c r="E1" s="662"/>
    </row>
    <row r="2" spans="1:8" s="210" customFormat="1" ht="41.25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25</v>
      </c>
      <c r="G2" s="29" t="s">
        <v>26</v>
      </c>
      <c r="H2" s="37" t="s">
        <v>87</v>
      </c>
    </row>
    <row r="3" spans="1:8" ht="38.25" customHeight="1">
      <c r="A3" s="354">
        <v>1</v>
      </c>
      <c r="B3" s="354" t="s">
        <v>6</v>
      </c>
      <c r="C3" s="30" t="s">
        <v>213</v>
      </c>
      <c r="D3" s="30" t="s">
        <v>214</v>
      </c>
      <c r="E3" s="342" t="s">
        <v>215</v>
      </c>
      <c r="F3" s="354">
        <v>629216</v>
      </c>
      <c r="G3" s="27">
        <v>107.2</v>
      </c>
      <c r="H3" s="3">
        <v>2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9"/>
  <dimension ref="A1:F17"/>
  <sheetViews>
    <sheetView view="pageBreakPreview" zoomScaleSheetLayoutView="100" workbookViewId="0">
      <selection activeCell="G3" sqref="G3"/>
    </sheetView>
  </sheetViews>
  <sheetFormatPr defaultRowHeight="21.75" customHeight="1"/>
  <cols>
    <col min="2" max="2" width="17" style="7" customWidth="1"/>
    <col min="3" max="3" width="18.28515625" style="7" customWidth="1"/>
    <col min="4" max="4" width="16.42578125" style="7" customWidth="1"/>
    <col min="5" max="5" width="14.85546875" style="7" customWidth="1"/>
    <col min="6" max="6" width="22.5703125" style="7" customWidth="1"/>
  </cols>
  <sheetData>
    <row r="1" spans="1:6" ht="27.75" customHeight="1">
      <c r="A1" s="656" t="s">
        <v>1054</v>
      </c>
      <c r="B1" s="656"/>
      <c r="C1" s="656"/>
      <c r="D1" s="656"/>
      <c r="E1" s="656"/>
      <c r="F1" s="656"/>
    </row>
    <row r="2" spans="1:6" ht="28.5" customHeight="1">
      <c r="A2" s="2" t="s">
        <v>0</v>
      </c>
      <c r="B2" s="2" t="s">
        <v>1</v>
      </c>
      <c r="C2" s="2" t="s">
        <v>1097</v>
      </c>
      <c r="D2" s="2" t="s">
        <v>261</v>
      </c>
      <c r="E2" s="2" t="s">
        <v>414</v>
      </c>
      <c r="F2" s="2" t="s">
        <v>4</v>
      </c>
    </row>
    <row r="3" spans="1:6" ht="24.75" customHeight="1">
      <c r="A3" s="657" t="s">
        <v>5</v>
      </c>
      <c r="B3" s="657"/>
      <c r="C3" s="657"/>
      <c r="D3" s="657"/>
      <c r="E3" s="657"/>
      <c r="F3" s="657"/>
    </row>
    <row r="4" spans="1:6" ht="21.75" customHeight="1">
      <c r="A4" s="366">
        <v>1</v>
      </c>
      <c r="B4" s="323" t="s">
        <v>6</v>
      </c>
      <c r="C4" s="340"/>
      <c r="D4" s="366"/>
      <c r="E4" s="340"/>
      <c r="F4" s="349">
        <f t="shared" ref="F4:F17" si="0">SUM(C4:E4)</f>
        <v>0</v>
      </c>
    </row>
    <row r="5" spans="1:6" ht="21.75" customHeight="1">
      <c r="A5" s="366">
        <v>2</v>
      </c>
      <c r="B5" s="323" t="s">
        <v>7</v>
      </c>
      <c r="C5" s="340"/>
      <c r="D5" s="366"/>
      <c r="E5" s="340"/>
      <c r="F5" s="349">
        <f t="shared" si="0"/>
        <v>0</v>
      </c>
    </row>
    <row r="6" spans="1:6" ht="21.75" customHeight="1">
      <c r="A6" s="366">
        <v>3</v>
      </c>
      <c r="B6" s="323" t="s">
        <v>606</v>
      </c>
      <c r="C6" s="340">
        <v>14</v>
      </c>
      <c r="D6" s="366">
        <v>6</v>
      </c>
      <c r="E6" s="340">
        <v>6</v>
      </c>
      <c r="F6" s="349">
        <f t="shared" si="0"/>
        <v>26</v>
      </c>
    </row>
    <row r="7" spans="1:6" ht="21.75" customHeight="1">
      <c r="A7" s="366">
        <v>4</v>
      </c>
      <c r="B7" s="323" t="s">
        <v>9</v>
      </c>
      <c r="C7" s="340"/>
      <c r="D7" s="366"/>
      <c r="E7" s="340"/>
      <c r="F7" s="349">
        <f t="shared" si="0"/>
        <v>0</v>
      </c>
    </row>
    <row r="8" spans="1:6" ht="21.75" customHeight="1">
      <c r="A8" s="366">
        <v>5</v>
      </c>
      <c r="B8" s="323" t="s">
        <v>10</v>
      </c>
      <c r="C8" s="340"/>
      <c r="D8" s="366"/>
      <c r="E8" s="340"/>
      <c r="F8" s="349">
        <f t="shared" si="0"/>
        <v>0</v>
      </c>
    </row>
    <row r="9" spans="1:6" ht="21.75" customHeight="1">
      <c r="A9" s="366">
        <v>6</v>
      </c>
      <c r="B9" s="323" t="s">
        <v>11</v>
      </c>
      <c r="C9" s="340"/>
      <c r="D9" s="366"/>
      <c r="E9" s="340"/>
      <c r="F9" s="349">
        <f t="shared" si="0"/>
        <v>0</v>
      </c>
    </row>
    <row r="10" spans="1:6" ht="21.75" customHeight="1">
      <c r="A10" s="366">
        <v>7</v>
      </c>
      <c r="B10" s="323" t="s">
        <v>12</v>
      </c>
      <c r="C10" s="340"/>
      <c r="D10" s="366"/>
      <c r="E10" s="340"/>
      <c r="F10" s="349">
        <f t="shared" si="0"/>
        <v>0</v>
      </c>
    </row>
    <row r="11" spans="1:6" ht="21.75" customHeight="1">
      <c r="A11" s="366">
        <v>8</v>
      </c>
      <c r="B11" s="323" t="s">
        <v>13</v>
      </c>
      <c r="C11" s="340"/>
      <c r="D11" s="366"/>
      <c r="E11" s="340"/>
      <c r="F11" s="349">
        <f t="shared" si="0"/>
        <v>0</v>
      </c>
    </row>
    <row r="12" spans="1:6" ht="21.75" customHeight="1">
      <c r="A12" s="366">
        <v>9</v>
      </c>
      <c r="B12" s="323" t="s">
        <v>14</v>
      </c>
      <c r="C12" s="340"/>
      <c r="D12" s="366"/>
      <c r="E12" s="340"/>
      <c r="F12" s="349">
        <f t="shared" si="0"/>
        <v>0</v>
      </c>
    </row>
    <row r="13" spans="1:6" ht="21.75" customHeight="1">
      <c r="A13" s="366">
        <v>10</v>
      </c>
      <c r="B13" s="323" t="s">
        <v>15</v>
      </c>
      <c r="C13" s="340"/>
      <c r="D13" s="366"/>
      <c r="E13" s="340"/>
      <c r="F13" s="349">
        <f t="shared" si="0"/>
        <v>0</v>
      </c>
    </row>
    <row r="14" spans="1:6" ht="21.75" customHeight="1">
      <c r="A14" s="366">
        <v>11</v>
      </c>
      <c r="B14" s="323" t="s">
        <v>16</v>
      </c>
      <c r="C14" s="340"/>
      <c r="D14" s="366"/>
      <c r="E14" s="340"/>
      <c r="F14" s="349">
        <f t="shared" si="0"/>
        <v>0</v>
      </c>
    </row>
    <row r="15" spans="1:6" ht="21.75" customHeight="1">
      <c r="A15" s="366">
        <v>12</v>
      </c>
      <c r="B15" s="323" t="s">
        <v>17</v>
      </c>
      <c r="C15" s="340"/>
      <c r="D15" s="366"/>
      <c r="E15" s="340"/>
      <c r="F15" s="349">
        <f t="shared" si="0"/>
        <v>0</v>
      </c>
    </row>
    <row r="16" spans="1:6" ht="21.75" customHeight="1">
      <c r="A16" s="366">
        <v>13</v>
      </c>
      <c r="B16" s="323" t="s">
        <v>18</v>
      </c>
      <c r="C16" s="340"/>
      <c r="D16" s="366"/>
      <c r="E16" s="340"/>
      <c r="F16" s="349">
        <f t="shared" si="0"/>
        <v>0</v>
      </c>
    </row>
    <row r="17" spans="1:6" ht="21.75" customHeight="1">
      <c r="A17" s="658" t="s">
        <v>19</v>
      </c>
      <c r="B17" s="658"/>
      <c r="C17" s="349">
        <f t="shared" ref="C17:E17" si="1">SUM(C4:C16)</f>
        <v>14</v>
      </c>
      <c r="D17" s="349">
        <f t="shared" si="1"/>
        <v>6</v>
      </c>
      <c r="E17" s="349">
        <f t="shared" si="1"/>
        <v>6</v>
      </c>
      <c r="F17" s="349">
        <f t="shared" si="0"/>
        <v>26</v>
      </c>
    </row>
  </sheetData>
  <mergeCells count="3">
    <mergeCell ref="A1:F1"/>
    <mergeCell ref="A3:F3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84"/>
  <dimension ref="A1:K42"/>
  <sheetViews>
    <sheetView view="pageBreakPreview" zoomScaleSheetLayoutView="100" workbookViewId="0">
      <selection activeCell="J16" sqref="J16"/>
    </sheetView>
  </sheetViews>
  <sheetFormatPr defaultRowHeight="19.5" customHeight="1"/>
  <cols>
    <col min="1" max="1" width="8.5703125" style="10" customWidth="1"/>
    <col min="2" max="2" width="20.7109375" style="10" customWidth="1"/>
    <col min="3" max="3" width="16.140625" style="10" customWidth="1"/>
    <col min="4" max="4" width="20.7109375" style="10" customWidth="1"/>
    <col min="5" max="5" width="21.7109375" style="10" customWidth="1"/>
    <col min="6" max="6" width="19.85546875" style="11" customWidth="1"/>
    <col min="7" max="7" width="20.140625" style="11" hidden="1" customWidth="1"/>
    <col min="8" max="8" width="9.140625" style="10"/>
    <col min="9" max="9" width="15.42578125" style="10" customWidth="1"/>
    <col min="10" max="11" width="16.140625" style="10" customWidth="1"/>
    <col min="12" max="257" width="9.140625" style="10"/>
    <col min="258" max="258" width="6.28515625" style="10" customWidth="1"/>
    <col min="259" max="259" width="11.42578125" style="10" customWidth="1"/>
    <col min="260" max="260" width="26" style="10" customWidth="1"/>
    <col min="261" max="261" width="27.7109375" style="10" customWidth="1"/>
    <col min="262" max="262" width="16.7109375" style="10" customWidth="1"/>
    <col min="263" max="263" width="20.140625" style="10" customWidth="1"/>
    <col min="264" max="264" width="9.140625" style="10"/>
    <col min="265" max="265" width="15.42578125" style="10" customWidth="1"/>
    <col min="266" max="267" width="16.140625" style="10" customWidth="1"/>
    <col min="268" max="513" width="9.140625" style="10"/>
    <col min="514" max="514" width="6.28515625" style="10" customWidth="1"/>
    <col min="515" max="515" width="11.42578125" style="10" customWidth="1"/>
    <col min="516" max="516" width="26" style="10" customWidth="1"/>
    <col min="517" max="517" width="27.7109375" style="10" customWidth="1"/>
    <col min="518" max="518" width="16.7109375" style="10" customWidth="1"/>
    <col min="519" max="519" width="20.140625" style="10" customWidth="1"/>
    <col min="520" max="520" width="9.140625" style="10"/>
    <col min="521" max="521" width="15.42578125" style="10" customWidth="1"/>
    <col min="522" max="523" width="16.140625" style="10" customWidth="1"/>
    <col min="524" max="769" width="9.140625" style="10"/>
    <col min="770" max="770" width="6.28515625" style="10" customWidth="1"/>
    <col min="771" max="771" width="11.42578125" style="10" customWidth="1"/>
    <col min="772" max="772" width="26" style="10" customWidth="1"/>
    <col min="773" max="773" width="27.7109375" style="10" customWidth="1"/>
    <col min="774" max="774" width="16.7109375" style="10" customWidth="1"/>
    <col min="775" max="775" width="20.140625" style="10" customWidth="1"/>
    <col min="776" max="776" width="9.140625" style="10"/>
    <col min="777" max="777" width="15.42578125" style="10" customWidth="1"/>
    <col min="778" max="779" width="16.140625" style="10" customWidth="1"/>
    <col min="780" max="1025" width="9.140625" style="10"/>
    <col min="1026" max="1026" width="6.28515625" style="10" customWidth="1"/>
    <col min="1027" max="1027" width="11.42578125" style="10" customWidth="1"/>
    <col min="1028" max="1028" width="26" style="10" customWidth="1"/>
    <col min="1029" max="1029" width="27.7109375" style="10" customWidth="1"/>
    <col min="1030" max="1030" width="16.7109375" style="10" customWidth="1"/>
    <col min="1031" max="1031" width="20.140625" style="10" customWidth="1"/>
    <col min="1032" max="1032" width="9.140625" style="10"/>
    <col min="1033" max="1033" width="15.42578125" style="10" customWidth="1"/>
    <col min="1034" max="1035" width="16.140625" style="10" customWidth="1"/>
    <col min="1036" max="1281" width="9.140625" style="10"/>
    <col min="1282" max="1282" width="6.28515625" style="10" customWidth="1"/>
    <col min="1283" max="1283" width="11.42578125" style="10" customWidth="1"/>
    <col min="1284" max="1284" width="26" style="10" customWidth="1"/>
    <col min="1285" max="1285" width="27.7109375" style="10" customWidth="1"/>
    <col min="1286" max="1286" width="16.7109375" style="10" customWidth="1"/>
    <col min="1287" max="1287" width="20.140625" style="10" customWidth="1"/>
    <col min="1288" max="1288" width="9.140625" style="10"/>
    <col min="1289" max="1289" width="15.42578125" style="10" customWidth="1"/>
    <col min="1290" max="1291" width="16.140625" style="10" customWidth="1"/>
    <col min="1292" max="1537" width="9.140625" style="10"/>
    <col min="1538" max="1538" width="6.28515625" style="10" customWidth="1"/>
    <col min="1539" max="1539" width="11.42578125" style="10" customWidth="1"/>
    <col min="1540" max="1540" width="26" style="10" customWidth="1"/>
    <col min="1541" max="1541" width="27.7109375" style="10" customWidth="1"/>
    <col min="1542" max="1542" width="16.7109375" style="10" customWidth="1"/>
    <col min="1543" max="1543" width="20.140625" style="10" customWidth="1"/>
    <col min="1544" max="1544" width="9.140625" style="10"/>
    <col min="1545" max="1545" width="15.42578125" style="10" customWidth="1"/>
    <col min="1546" max="1547" width="16.140625" style="10" customWidth="1"/>
    <col min="1548" max="1793" width="9.140625" style="10"/>
    <col min="1794" max="1794" width="6.28515625" style="10" customWidth="1"/>
    <col min="1795" max="1795" width="11.42578125" style="10" customWidth="1"/>
    <col min="1796" max="1796" width="26" style="10" customWidth="1"/>
    <col min="1797" max="1797" width="27.7109375" style="10" customWidth="1"/>
    <col min="1798" max="1798" width="16.7109375" style="10" customWidth="1"/>
    <col min="1799" max="1799" width="20.140625" style="10" customWidth="1"/>
    <col min="1800" max="1800" width="9.140625" style="10"/>
    <col min="1801" max="1801" width="15.42578125" style="10" customWidth="1"/>
    <col min="1802" max="1803" width="16.140625" style="10" customWidth="1"/>
    <col min="1804" max="2049" width="9.140625" style="10"/>
    <col min="2050" max="2050" width="6.28515625" style="10" customWidth="1"/>
    <col min="2051" max="2051" width="11.42578125" style="10" customWidth="1"/>
    <col min="2052" max="2052" width="26" style="10" customWidth="1"/>
    <col min="2053" max="2053" width="27.7109375" style="10" customWidth="1"/>
    <col min="2054" max="2054" width="16.7109375" style="10" customWidth="1"/>
    <col min="2055" max="2055" width="20.140625" style="10" customWidth="1"/>
    <col min="2056" max="2056" width="9.140625" style="10"/>
    <col min="2057" max="2057" width="15.42578125" style="10" customWidth="1"/>
    <col min="2058" max="2059" width="16.140625" style="10" customWidth="1"/>
    <col min="2060" max="2305" width="9.140625" style="10"/>
    <col min="2306" max="2306" width="6.28515625" style="10" customWidth="1"/>
    <col min="2307" max="2307" width="11.42578125" style="10" customWidth="1"/>
    <col min="2308" max="2308" width="26" style="10" customWidth="1"/>
    <col min="2309" max="2309" width="27.7109375" style="10" customWidth="1"/>
    <col min="2310" max="2310" width="16.7109375" style="10" customWidth="1"/>
    <col min="2311" max="2311" width="20.140625" style="10" customWidth="1"/>
    <col min="2312" max="2312" width="9.140625" style="10"/>
    <col min="2313" max="2313" width="15.42578125" style="10" customWidth="1"/>
    <col min="2314" max="2315" width="16.140625" style="10" customWidth="1"/>
    <col min="2316" max="2561" width="9.140625" style="10"/>
    <col min="2562" max="2562" width="6.28515625" style="10" customWidth="1"/>
    <col min="2563" max="2563" width="11.42578125" style="10" customWidth="1"/>
    <col min="2564" max="2564" width="26" style="10" customWidth="1"/>
    <col min="2565" max="2565" width="27.7109375" style="10" customWidth="1"/>
    <col min="2566" max="2566" width="16.7109375" style="10" customWidth="1"/>
    <col min="2567" max="2567" width="20.140625" style="10" customWidth="1"/>
    <col min="2568" max="2568" width="9.140625" style="10"/>
    <col min="2569" max="2569" width="15.42578125" style="10" customWidth="1"/>
    <col min="2570" max="2571" width="16.140625" style="10" customWidth="1"/>
    <col min="2572" max="2817" width="9.140625" style="10"/>
    <col min="2818" max="2818" width="6.28515625" style="10" customWidth="1"/>
    <col min="2819" max="2819" width="11.42578125" style="10" customWidth="1"/>
    <col min="2820" max="2820" width="26" style="10" customWidth="1"/>
    <col min="2821" max="2821" width="27.7109375" style="10" customWidth="1"/>
    <col min="2822" max="2822" width="16.7109375" style="10" customWidth="1"/>
    <col min="2823" max="2823" width="20.140625" style="10" customWidth="1"/>
    <col min="2824" max="2824" width="9.140625" style="10"/>
    <col min="2825" max="2825" width="15.42578125" style="10" customWidth="1"/>
    <col min="2826" max="2827" width="16.140625" style="10" customWidth="1"/>
    <col min="2828" max="3073" width="9.140625" style="10"/>
    <col min="3074" max="3074" width="6.28515625" style="10" customWidth="1"/>
    <col min="3075" max="3075" width="11.42578125" style="10" customWidth="1"/>
    <col min="3076" max="3076" width="26" style="10" customWidth="1"/>
    <col min="3077" max="3077" width="27.7109375" style="10" customWidth="1"/>
    <col min="3078" max="3078" width="16.7109375" style="10" customWidth="1"/>
    <col min="3079" max="3079" width="20.140625" style="10" customWidth="1"/>
    <col min="3080" max="3080" width="9.140625" style="10"/>
    <col min="3081" max="3081" width="15.42578125" style="10" customWidth="1"/>
    <col min="3082" max="3083" width="16.140625" style="10" customWidth="1"/>
    <col min="3084" max="3329" width="9.140625" style="10"/>
    <col min="3330" max="3330" width="6.28515625" style="10" customWidth="1"/>
    <col min="3331" max="3331" width="11.42578125" style="10" customWidth="1"/>
    <col min="3332" max="3332" width="26" style="10" customWidth="1"/>
    <col min="3333" max="3333" width="27.7109375" style="10" customWidth="1"/>
    <col min="3334" max="3334" width="16.7109375" style="10" customWidth="1"/>
    <col min="3335" max="3335" width="20.140625" style="10" customWidth="1"/>
    <col min="3336" max="3336" width="9.140625" style="10"/>
    <col min="3337" max="3337" width="15.42578125" style="10" customWidth="1"/>
    <col min="3338" max="3339" width="16.140625" style="10" customWidth="1"/>
    <col min="3340" max="3585" width="9.140625" style="10"/>
    <col min="3586" max="3586" width="6.28515625" style="10" customWidth="1"/>
    <col min="3587" max="3587" width="11.42578125" style="10" customWidth="1"/>
    <col min="3588" max="3588" width="26" style="10" customWidth="1"/>
    <col min="3589" max="3589" width="27.7109375" style="10" customWidth="1"/>
    <col min="3590" max="3590" width="16.7109375" style="10" customWidth="1"/>
    <col min="3591" max="3591" width="20.140625" style="10" customWidth="1"/>
    <col min="3592" max="3592" width="9.140625" style="10"/>
    <col min="3593" max="3593" width="15.42578125" style="10" customWidth="1"/>
    <col min="3594" max="3595" width="16.140625" style="10" customWidth="1"/>
    <col min="3596" max="3841" width="9.140625" style="10"/>
    <col min="3842" max="3842" width="6.28515625" style="10" customWidth="1"/>
    <col min="3843" max="3843" width="11.42578125" style="10" customWidth="1"/>
    <col min="3844" max="3844" width="26" style="10" customWidth="1"/>
    <col min="3845" max="3845" width="27.7109375" style="10" customWidth="1"/>
    <col min="3846" max="3846" width="16.7109375" style="10" customWidth="1"/>
    <col min="3847" max="3847" width="20.140625" style="10" customWidth="1"/>
    <col min="3848" max="3848" width="9.140625" style="10"/>
    <col min="3849" max="3849" width="15.42578125" style="10" customWidth="1"/>
    <col min="3850" max="3851" width="16.140625" style="10" customWidth="1"/>
    <col min="3852" max="4097" width="9.140625" style="10"/>
    <col min="4098" max="4098" width="6.28515625" style="10" customWidth="1"/>
    <col min="4099" max="4099" width="11.42578125" style="10" customWidth="1"/>
    <col min="4100" max="4100" width="26" style="10" customWidth="1"/>
    <col min="4101" max="4101" width="27.7109375" style="10" customWidth="1"/>
    <col min="4102" max="4102" width="16.7109375" style="10" customWidth="1"/>
    <col min="4103" max="4103" width="20.140625" style="10" customWidth="1"/>
    <col min="4104" max="4104" width="9.140625" style="10"/>
    <col min="4105" max="4105" width="15.42578125" style="10" customWidth="1"/>
    <col min="4106" max="4107" width="16.140625" style="10" customWidth="1"/>
    <col min="4108" max="4353" width="9.140625" style="10"/>
    <col min="4354" max="4354" width="6.28515625" style="10" customWidth="1"/>
    <col min="4355" max="4355" width="11.42578125" style="10" customWidth="1"/>
    <col min="4356" max="4356" width="26" style="10" customWidth="1"/>
    <col min="4357" max="4357" width="27.7109375" style="10" customWidth="1"/>
    <col min="4358" max="4358" width="16.7109375" style="10" customWidth="1"/>
    <col min="4359" max="4359" width="20.140625" style="10" customWidth="1"/>
    <col min="4360" max="4360" width="9.140625" style="10"/>
    <col min="4361" max="4361" width="15.42578125" style="10" customWidth="1"/>
    <col min="4362" max="4363" width="16.140625" style="10" customWidth="1"/>
    <col min="4364" max="4609" width="9.140625" style="10"/>
    <col min="4610" max="4610" width="6.28515625" style="10" customWidth="1"/>
    <col min="4611" max="4611" width="11.42578125" style="10" customWidth="1"/>
    <col min="4612" max="4612" width="26" style="10" customWidth="1"/>
    <col min="4613" max="4613" width="27.7109375" style="10" customWidth="1"/>
    <col min="4614" max="4614" width="16.7109375" style="10" customWidth="1"/>
    <col min="4615" max="4615" width="20.140625" style="10" customWidth="1"/>
    <col min="4616" max="4616" width="9.140625" style="10"/>
    <col min="4617" max="4617" width="15.42578125" style="10" customWidth="1"/>
    <col min="4618" max="4619" width="16.140625" style="10" customWidth="1"/>
    <col min="4620" max="4865" width="9.140625" style="10"/>
    <col min="4866" max="4866" width="6.28515625" style="10" customWidth="1"/>
    <col min="4867" max="4867" width="11.42578125" style="10" customWidth="1"/>
    <col min="4868" max="4868" width="26" style="10" customWidth="1"/>
    <col min="4869" max="4869" width="27.7109375" style="10" customWidth="1"/>
    <col min="4870" max="4870" width="16.7109375" style="10" customWidth="1"/>
    <col min="4871" max="4871" width="20.140625" style="10" customWidth="1"/>
    <col min="4872" max="4872" width="9.140625" style="10"/>
    <col min="4873" max="4873" width="15.42578125" style="10" customWidth="1"/>
    <col min="4874" max="4875" width="16.140625" style="10" customWidth="1"/>
    <col min="4876" max="5121" width="9.140625" style="10"/>
    <col min="5122" max="5122" width="6.28515625" style="10" customWidth="1"/>
    <col min="5123" max="5123" width="11.42578125" style="10" customWidth="1"/>
    <col min="5124" max="5124" width="26" style="10" customWidth="1"/>
    <col min="5125" max="5125" width="27.7109375" style="10" customWidth="1"/>
    <col min="5126" max="5126" width="16.7109375" style="10" customWidth="1"/>
    <col min="5127" max="5127" width="20.140625" style="10" customWidth="1"/>
    <col min="5128" max="5128" width="9.140625" style="10"/>
    <col min="5129" max="5129" width="15.42578125" style="10" customWidth="1"/>
    <col min="5130" max="5131" width="16.140625" style="10" customWidth="1"/>
    <col min="5132" max="5377" width="9.140625" style="10"/>
    <col min="5378" max="5378" width="6.28515625" style="10" customWidth="1"/>
    <col min="5379" max="5379" width="11.42578125" style="10" customWidth="1"/>
    <col min="5380" max="5380" width="26" style="10" customWidth="1"/>
    <col min="5381" max="5381" width="27.7109375" style="10" customWidth="1"/>
    <col min="5382" max="5382" width="16.7109375" style="10" customWidth="1"/>
    <col min="5383" max="5383" width="20.140625" style="10" customWidth="1"/>
    <col min="5384" max="5384" width="9.140625" style="10"/>
    <col min="5385" max="5385" width="15.42578125" style="10" customWidth="1"/>
    <col min="5386" max="5387" width="16.140625" style="10" customWidth="1"/>
    <col min="5388" max="5633" width="9.140625" style="10"/>
    <col min="5634" max="5634" width="6.28515625" style="10" customWidth="1"/>
    <col min="5635" max="5635" width="11.42578125" style="10" customWidth="1"/>
    <col min="5636" max="5636" width="26" style="10" customWidth="1"/>
    <col min="5637" max="5637" width="27.7109375" style="10" customWidth="1"/>
    <col min="5638" max="5638" width="16.7109375" style="10" customWidth="1"/>
    <col min="5639" max="5639" width="20.140625" style="10" customWidth="1"/>
    <col min="5640" max="5640" width="9.140625" style="10"/>
    <col min="5641" max="5641" width="15.42578125" style="10" customWidth="1"/>
    <col min="5642" max="5643" width="16.140625" style="10" customWidth="1"/>
    <col min="5644" max="5889" width="9.140625" style="10"/>
    <col min="5890" max="5890" width="6.28515625" style="10" customWidth="1"/>
    <col min="5891" max="5891" width="11.42578125" style="10" customWidth="1"/>
    <col min="5892" max="5892" width="26" style="10" customWidth="1"/>
    <col min="5893" max="5893" width="27.7109375" style="10" customWidth="1"/>
    <col min="5894" max="5894" width="16.7109375" style="10" customWidth="1"/>
    <col min="5895" max="5895" width="20.140625" style="10" customWidth="1"/>
    <col min="5896" max="5896" width="9.140625" style="10"/>
    <col min="5897" max="5897" width="15.42578125" style="10" customWidth="1"/>
    <col min="5898" max="5899" width="16.140625" style="10" customWidth="1"/>
    <col min="5900" max="6145" width="9.140625" style="10"/>
    <col min="6146" max="6146" width="6.28515625" style="10" customWidth="1"/>
    <col min="6147" max="6147" width="11.42578125" style="10" customWidth="1"/>
    <col min="6148" max="6148" width="26" style="10" customWidth="1"/>
    <col min="6149" max="6149" width="27.7109375" style="10" customWidth="1"/>
    <col min="6150" max="6150" width="16.7109375" style="10" customWidth="1"/>
    <col min="6151" max="6151" width="20.140625" style="10" customWidth="1"/>
    <col min="6152" max="6152" width="9.140625" style="10"/>
    <col min="6153" max="6153" width="15.42578125" style="10" customWidth="1"/>
    <col min="6154" max="6155" width="16.140625" style="10" customWidth="1"/>
    <col min="6156" max="6401" width="9.140625" style="10"/>
    <col min="6402" max="6402" width="6.28515625" style="10" customWidth="1"/>
    <col min="6403" max="6403" width="11.42578125" style="10" customWidth="1"/>
    <col min="6404" max="6404" width="26" style="10" customWidth="1"/>
    <col min="6405" max="6405" width="27.7109375" style="10" customWidth="1"/>
    <col min="6406" max="6406" width="16.7109375" style="10" customWidth="1"/>
    <col min="6407" max="6407" width="20.140625" style="10" customWidth="1"/>
    <col min="6408" max="6408" width="9.140625" style="10"/>
    <col min="6409" max="6409" width="15.42578125" style="10" customWidth="1"/>
    <col min="6410" max="6411" width="16.140625" style="10" customWidth="1"/>
    <col min="6412" max="6657" width="9.140625" style="10"/>
    <col min="6658" max="6658" width="6.28515625" style="10" customWidth="1"/>
    <col min="6659" max="6659" width="11.42578125" style="10" customWidth="1"/>
    <col min="6660" max="6660" width="26" style="10" customWidth="1"/>
    <col min="6661" max="6661" width="27.7109375" style="10" customWidth="1"/>
    <col min="6662" max="6662" width="16.7109375" style="10" customWidth="1"/>
    <col min="6663" max="6663" width="20.140625" style="10" customWidth="1"/>
    <col min="6664" max="6664" width="9.140625" style="10"/>
    <col min="6665" max="6665" width="15.42578125" style="10" customWidth="1"/>
    <col min="6666" max="6667" width="16.140625" style="10" customWidth="1"/>
    <col min="6668" max="6913" width="9.140625" style="10"/>
    <col min="6914" max="6914" width="6.28515625" style="10" customWidth="1"/>
    <col min="6915" max="6915" width="11.42578125" style="10" customWidth="1"/>
    <col min="6916" max="6916" width="26" style="10" customWidth="1"/>
    <col min="6917" max="6917" width="27.7109375" style="10" customWidth="1"/>
    <col min="6918" max="6918" width="16.7109375" style="10" customWidth="1"/>
    <col min="6919" max="6919" width="20.140625" style="10" customWidth="1"/>
    <col min="6920" max="6920" width="9.140625" style="10"/>
    <col min="6921" max="6921" width="15.42578125" style="10" customWidth="1"/>
    <col min="6922" max="6923" width="16.140625" style="10" customWidth="1"/>
    <col min="6924" max="7169" width="9.140625" style="10"/>
    <col min="7170" max="7170" width="6.28515625" style="10" customWidth="1"/>
    <col min="7171" max="7171" width="11.42578125" style="10" customWidth="1"/>
    <col min="7172" max="7172" width="26" style="10" customWidth="1"/>
    <col min="7173" max="7173" width="27.7109375" style="10" customWidth="1"/>
    <col min="7174" max="7174" width="16.7109375" style="10" customWidth="1"/>
    <col min="7175" max="7175" width="20.140625" style="10" customWidth="1"/>
    <col min="7176" max="7176" width="9.140625" style="10"/>
    <col min="7177" max="7177" width="15.42578125" style="10" customWidth="1"/>
    <col min="7178" max="7179" width="16.140625" style="10" customWidth="1"/>
    <col min="7180" max="7425" width="9.140625" style="10"/>
    <col min="7426" max="7426" width="6.28515625" style="10" customWidth="1"/>
    <col min="7427" max="7427" width="11.42578125" style="10" customWidth="1"/>
    <col min="7428" max="7428" width="26" style="10" customWidth="1"/>
    <col min="7429" max="7429" width="27.7109375" style="10" customWidth="1"/>
    <col min="7430" max="7430" width="16.7109375" style="10" customWidth="1"/>
    <col min="7431" max="7431" width="20.140625" style="10" customWidth="1"/>
    <col min="7432" max="7432" width="9.140625" style="10"/>
    <col min="7433" max="7433" width="15.42578125" style="10" customWidth="1"/>
    <col min="7434" max="7435" width="16.140625" style="10" customWidth="1"/>
    <col min="7436" max="7681" width="9.140625" style="10"/>
    <col min="7682" max="7682" width="6.28515625" style="10" customWidth="1"/>
    <col min="7683" max="7683" width="11.42578125" style="10" customWidth="1"/>
    <col min="7684" max="7684" width="26" style="10" customWidth="1"/>
    <col min="7685" max="7685" width="27.7109375" style="10" customWidth="1"/>
    <col min="7686" max="7686" width="16.7109375" style="10" customWidth="1"/>
    <col min="7687" max="7687" width="20.140625" style="10" customWidth="1"/>
    <col min="7688" max="7688" width="9.140625" style="10"/>
    <col min="7689" max="7689" width="15.42578125" style="10" customWidth="1"/>
    <col min="7690" max="7691" width="16.140625" style="10" customWidth="1"/>
    <col min="7692" max="7937" width="9.140625" style="10"/>
    <col min="7938" max="7938" width="6.28515625" style="10" customWidth="1"/>
    <col min="7939" max="7939" width="11.42578125" style="10" customWidth="1"/>
    <col min="7940" max="7940" width="26" style="10" customWidth="1"/>
    <col min="7941" max="7941" width="27.7109375" style="10" customWidth="1"/>
    <col min="7942" max="7942" width="16.7109375" style="10" customWidth="1"/>
    <col min="7943" max="7943" width="20.140625" style="10" customWidth="1"/>
    <col min="7944" max="7944" width="9.140625" style="10"/>
    <col min="7945" max="7945" width="15.42578125" style="10" customWidth="1"/>
    <col min="7946" max="7947" width="16.140625" style="10" customWidth="1"/>
    <col min="7948" max="8193" width="9.140625" style="10"/>
    <col min="8194" max="8194" width="6.28515625" style="10" customWidth="1"/>
    <col min="8195" max="8195" width="11.42578125" style="10" customWidth="1"/>
    <col min="8196" max="8196" width="26" style="10" customWidth="1"/>
    <col min="8197" max="8197" width="27.7109375" style="10" customWidth="1"/>
    <col min="8198" max="8198" width="16.7109375" style="10" customWidth="1"/>
    <col min="8199" max="8199" width="20.140625" style="10" customWidth="1"/>
    <col min="8200" max="8200" width="9.140625" style="10"/>
    <col min="8201" max="8201" width="15.42578125" style="10" customWidth="1"/>
    <col min="8202" max="8203" width="16.140625" style="10" customWidth="1"/>
    <col min="8204" max="8449" width="9.140625" style="10"/>
    <col min="8450" max="8450" width="6.28515625" style="10" customWidth="1"/>
    <col min="8451" max="8451" width="11.42578125" style="10" customWidth="1"/>
    <col min="8452" max="8452" width="26" style="10" customWidth="1"/>
    <col min="8453" max="8453" width="27.7109375" style="10" customWidth="1"/>
    <col min="8454" max="8454" width="16.7109375" style="10" customWidth="1"/>
    <col min="8455" max="8455" width="20.140625" style="10" customWidth="1"/>
    <col min="8456" max="8456" width="9.140625" style="10"/>
    <col min="8457" max="8457" width="15.42578125" style="10" customWidth="1"/>
    <col min="8458" max="8459" width="16.140625" style="10" customWidth="1"/>
    <col min="8460" max="8705" width="9.140625" style="10"/>
    <col min="8706" max="8706" width="6.28515625" style="10" customWidth="1"/>
    <col min="8707" max="8707" width="11.42578125" style="10" customWidth="1"/>
    <col min="8708" max="8708" width="26" style="10" customWidth="1"/>
    <col min="8709" max="8709" width="27.7109375" style="10" customWidth="1"/>
    <col min="8710" max="8710" width="16.7109375" style="10" customWidth="1"/>
    <col min="8711" max="8711" width="20.140625" style="10" customWidth="1"/>
    <col min="8712" max="8712" width="9.140625" style="10"/>
    <col min="8713" max="8713" width="15.42578125" style="10" customWidth="1"/>
    <col min="8714" max="8715" width="16.140625" style="10" customWidth="1"/>
    <col min="8716" max="8961" width="9.140625" style="10"/>
    <col min="8962" max="8962" width="6.28515625" style="10" customWidth="1"/>
    <col min="8963" max="8963" width="11.42578125" style="10" customWidth="1"/>
    <col min="8964" max="8964" width="26" style="10" customWidth="1"/>
    <col min="8965" max="8965" width="27.7109375" style="10" customWidth="1"/>
    <col min="8966" max="8966" width="16.7109375" style="10" customWidth="1"/>
    <col min="8967" max="8967" width="20.140625" style="10" customWidth="1"/>
    <col min="8968" max="8968" width="9.140625" style="10"/>
    <col min="8969" max="8969" width="15.42578125" style="10" customWidth="1"/>
    <col min="8970" max="8971" width="16.140625" style="10" customWidth="1"/>
    <col min="8972" max="9217" width="9.140625" style="10"/>
    <col min="9218" max="9218" width="6.28515625" style="10" customWidth="1"/>
    <col min="9219" max="9219" width="11.42578125" style="10" customWidth="1"/>
    <col min="9220" max="9220" width="26" style="10" customWidth="1"/>
    <col min="9221" max="9221" width="27.7109375" style="10" customWidth="1"/>
    <col min="9222" max="9222" width="16.7109375" style="10" customWidth="1"/>
    <col min="9223" max="9223" width="20.140625" style="10" customWidth="1"/>
    <col min="9224" max="9224" width="9.140625" style="10"/>
    <col min="9225" max="9225" width="15.42578125" style="10" customWidth="1"/>
    <col min="9226" max="9227" width="16.140625" style="10" customWidth="1"/>
    <col min="9228" max="9473" width="9.140625" style="10"/>
    <col min="9474" max="9474" width="6.28515625" style="10" customWidth="1"/>
    <col min="9475" max="9475" width="11.42578125" style="10" customWidth="1"/>
    <col min="9476" max="9476" width="26" style="10" customWidth="1"/>
    <col min="9477" max="9477" width="27.7109375" style="10" customWidth="1"/>
    <col min="9478" max="9478" width="16.7109375" style="10" customWidth="1"/>
    <col min="9479" max="9479" width="20.140625" style="10" customWidth="1"/>
    <col min="9480" max="9480" width="9.140625" style="10"/>
    <col min="9481" max="9481" width="15.42578125" style="10" customWidth="1"/>
    <col min="9482" max="9483" width="16.140625" style="10" customWidth="1"/>
    <col min="9484" max="9729" width="9.140625" style="10"/>
    <col min="9730" max="9730" width="6.28515625" style="10" customWidth="1"/>
    <col min="9731" max="9731" width="11.42578125" style="10" customWidth="1"/>
    <col min="9732" max="9732" width="26" style="10" customWidth="1"/>
    <col min="9733" max="9733" width="27.7109375" style="10" customWidth="1"/>
    <col min="9734" max="9734" width="16.7109375" style="10" customWidth="1"/>
    <col min="9735" max="9735" width="20.140625" style="10" customWidth="1"/>
    <col min="9736" max="9736" width="9.140625" style="10"/>
    <col min="9737" max="9737" width="15.42578125" style="10" customWidth="1"/>
    <col min="9738" max="9739" width="16.140625" style="10" customWidth="1"/>
    <col min="9740" max="9985" width="9.140625" style="10"/>
    <col min="9986" max="9986" width="6.28515625" style="10" customWidth="1"/>
    <col min="9987" max="9987" width="11.42578125" style="10" customWidth="1"/>
    <col min="9988" max="9988" width="26" style="10" customWidth="1"/>
    <col min="9989" max="9989" width="27.7109375" style="10" customWidth="1"/>
    <col min="9990" max="9990" width="16.7109375" style="10" customWidth="1"/>
    <col min="9991" max="9991" width="20.140625" style="10" customWidth="1"/>
    <col min="9992" max="9992" width="9.140625" style="10"/>
    <col min="9993" max="9993" width="15.42578125" style="10" customWidth="1"/>
    <col min="9994" max="9995" width="16.140625" style="10" customWidth="1"/>
    <col min="9996" max="10241" width="9.140625" style="10"/>
    <col min="10242" max="10242" width="6.28515625" style="10" customWidth="1"/>
    <col min="10243" max="10243" width="11.42578125" style="10" customWidth="1"/>
    <col min="10244" max="10244" width="26" style="10" customWidth="1"/>
    <col min="10245" max="10245" width="27.7109375" style="10" customWidth="1"/>
    <col min="10246" max="10246" width="16.7109375" style="10" customWidth="1"/>
    <col min="10247" max="10247" width="20.140625" style="10" customWidth="1"/>
    <col min="10248" max="10248" width="9.140625" style="10"/>
    <col min="10249" max="10249" width="15.42578125" style="10" customWidth="1"/>
    <col min="10250" max="10251" width="16.140625" style="10" customWidth="1"/>
    <col min="10252" max="10497" width="9.140625" style="10"/>
    <col min="10498" max="10498" width="6.28515625" style="10" customWidth="1"/>
    <col min="10499" max="10499" width="11.42578125" style="10" customWidth="1"/>
    <col min="10500" max="10500" width="26" style="10" customWidth="1"/>
    <col min="10501" max="10501" width="27.7109375" style="10" customWidth="1"/>
    <col min="10502" max="10502" width="16.7109375" style="10" customWidth="1"/>
    <col min="10503" max="10503" width="20.140625" style="10" customWidth="1"/>
    <col min="10504" max="10504" width="9.140625" style="10"/>
    <col min="10505" max="10505" width="15.42578125" style="10" customWidth="1"/>
    <col min="10506" max="10507" width="16.140625" style="10" customWidth="1"/>
    <col min="10508" max="10753" width="9.140625" style="10"/>
    <col min="10754" max="10754" width="6.28515625" style="10" customWidth="1"/>
    <col min="10755" max="10755" width="11.42578125" style="10" customWidth="1"/>
    <col min="10756" max="10756" width="26" style="10" customWidth="1"/>
    <col min="10757" max="10757" width="27.7109375" style="10" customWidth="1"/>
    <col min="10758" max="10758" width="16.7109375" style="10" customWidth="1"/>
    <col min="10759" max="10759" width="20.140625" style="10" customWidth="1"/>
    <col min="10760" max="10760" width="9.140625" style="10"/>
    <col min="10761" max="10761" width="15.42578125" style="10" customWidth="1"/>
    <col min="10762" max="10763" width="16.140625" style="10" customWidth="1"/>
    <col min="10764" max="11009" width="9.140625" style="10"/>
    <col min="11010" max="11010" width="6.28515625" style="10" customWidth="1"/>
    <col min="11011" max="11011" width="11.42578125" style="10" customWidth="1"/>
    <col min="11012" max="11012" width="26" style="10" customWidth="1"/>
    <col min="11013" max="11013" width="27.7109375" style="10" customWidth="1"/>
    <col min="11014" max="11014" width="16.7109375" style="10" customWidth="1"/>
    <col min="11015" max="11015" width="20.140625" style="10" customWidth="1"/>
    <col min="11016" max="11016" width="9.140625" style="10"/>
    <col min="11017" max="11017" width="15.42578125" style="10" customWidth="1"/>
    <col min="11018" max="11019" width="16.140625" style="10" customWidth="1"/>
    <col min="11020" max="11265" width="9.140625" style="10"/>
    <col min="11266" max="11266" width="6.28515625" style="10" customWidth="1"/>
    <col min="11267" max="11267" width="11.42578125" style="10" customWidth="1"/>
    <col min="11268" max="11268" width="26" style="10" customWidth="1"/>
    <col min="11269" max="11269" width="27.7109375" style="10" customWidth="1"/>
    <col min="11270" max="11270" width="16.7109375" style="10" customWidth="1"/>
    <col min="11271" max="11271" width="20.140625" style="10" customWidth="1"/>
    <col min="11272" max="11272" width="9.140625" style="10"/>
    <col min="11273" max="11273" width="15.42578125" style="10" customWidth="1"/>
    <col min="11274" max="11275" width="16.140625" style="10" customWidth="1"/>
    <col min="11276" max="11521" width="9.140625" style="10"/>
    <col min="11522" max="11522" width="6.28515625" style="10" customWidth="1"/>
    <col min="11523" max="11523" width="11.42578125" style="10" customWidth="1"/>
    <col min="11524" max="11524" width="26" style="10" customWidth="1"/>
    <col min="11525" max="11525" width="27.7109375" style="10" customWidth="1"/>
    <col min="11526" max="11526" width="16.7109375" style="10" customWidth="1"/>
    <col min="11527" max="11527" width="20.140625" style="10" customWidth="1"/>
    <col min="11528" max="11528" width="9.140625" style="10"/>
    <col min="11529" max="11529" width="15.42578125" style="10" customWidth="1"/>
    <col min="11530" max="11531" width="16.140625" style="10" customWidth="1"/>
    <col min="11532" max="11777" width="9.140625" style="10"/>
    <col min="11778" max="11778" width="6.28515625" style="10" customWidth="1"/>
    <col min="11779" max="11779" width="11.42578125" style="10" customWidth="1"/>
    <col min="11780" max="11780" width="26" style="10" customWidth="1"/>
    <col min="11781" max="11781" width="27.7109375" style="10" customWidth="1"/>
    <col min="11782" max="11782" width="16.7109375" style="10" customWidth="1"/>
    <col min="11783" max="11783" width="20.140625" style="10" customWidth="1"/>
    <col min="11784" max="11784" width="9.140625" style="10"/>
    <col min="11785" max="11785" width="15.42578125" style="10" customWidth="1"/>
    <col min="11786" max="11787" width="16.140625" style="10" customWidth="1"/>
    <col min="11788" max="12033" width="9.140625" style="10"/>
    <col min="12034" max="12034" width="6.28515625" style="10" customWidth="1"/>
    <col min="12035" max="12035" width="11.42578125" style="10" customWidth="1"/>
    <col min="12036" max="12036" width="26" style="10" customWidth="1"/>
    <col min="12037" max="12037" width="27.7109375" style="10" customWidth="1"/>
    <col min="12038" max="12038" width="16.7109375" style="10" customWidth="1"/>
    <col min="12039" max="12039" width="20.140625" style="10" customWidth="1"/>
    <col min="12040" max="12040" width="9.140625" style="10"/>
    <col min="12041" max="12041" width="15.42578125" style="10" customWidth="1"/>
    <col min="12042" max="12043" width="16.140625" style="10" customWidth="1"/>
    <col min="12044" max="12289" width="9.140625" style="10"/>
    <col min="12290" max="12290" width="6.28515625" style="10" customWidth="1"/>
    <col min="12291" max="12291" width="11.42578125" style="10" customWidth="1"/>
    <col min="12292" max="12292" width="26" style="10" customWidth="1"/>
    <col min="12293" max="12293" width="27.7109375" style="10" customWidth="1"/>
    <col min="12294" max="12294" width="16.7109375" style="10" customWidth="1"/>
    <col min="12295" max="12295" width="20.140625" style="10" customWidth="1"/>
    <col min="12296" max="12296" width="9.140625" style="10"/>
    <col min="12297" max="12297" width="15.42578125" style="10" customWidth="1"/>
    <col min="12298" max="12299" width="16.140625" style="10" customWidth="1"/>
    <col min="12300" max="12545" width="9.140625" style="10"/>
    <col min="12546" max="12546" width="6.28515625" style="10" customWidth="1"/>
    <col min="12547" max="12547" width="11.42578125" style="10" customWidth="1"/>
    <col min="12548" max="12548" width="26" style="10" customWidth="1"/>
    <col min="12549" max="12549" width="27.7109375" style="10" customWidth="1"/>
    <col min="12550" max="12550" width="16.7109375" style="10" customWidth="1"/>
    <col min="12551" max="12551" width="20.140625" style="10" customWidth="1"/>
    <col min="12552" max="12552" width="9.140625" style="10"/>
    <col min="12553" max="12553" width="15.42578125" style="10" customWidth="1"/>
    <col min="12554" max="12555" width="16.140625" style="10" customWidth="1"/>
    <col min="12556" max="12801" width="9.140625" style="10"/>
    <col min="12802" max="12802" width="6.28515625" style="10" customWidth="1"/>
    <col min="12803" max="12803" width="11.42578125" style="10" customWidth="1"/>
    <col min="12804" max="12804" width="26" style="10" customWidth="1"/>
    <col min="12805" max="12805" width="27.7109375" style="10" customWidth="1"/>
    <col min="12806" max="12806" width="16.7109375" style="10" customWidth="1"/>
    <col min="12807" max="12807" width="20.140625" style="10" customWidth="1"/>
    <col min="12808" max="12808" width="9.140625" style="10"/>
    <col min="12809" max="12809" width="15.42578125" style="10" customWidth="1"/>
    <col min="12810" max="12811" width="16.140625" style="10" customWidth="1"/>
    <col min="12812" max="13057" width="9.140625" style="10"/>
    <col min="13058" max="13058" width="6.28515625" style="10" customWidth="1"/>
    <col min="13059" max="13059" width="11.42578125" style="10" customWidth="1"/>
    <col min="13060" max="13060" width="26" style="10" customWidth="1"/>
    <col min="13061" max="13061" width="27.7109375" style="10" customWidth="1"/>
    <col min="13062" max="13062" width="16.7109375" style="10" customWidth="1"/>
    <col min="13063" max="13063" width="20.140625" style="10" customWidth="1"/>
    <col min="13064" max="13064" width="9.140625" style="10"/>
    <col min="13065" max="13065" width="15.42578125" style="10" customWidth="1"/>
    <col min="13066" max="13067" width="16.140625" style="10" customWidth="1"/>
    <col min="13068" max="13313" width="9.140625" style="10"/>
    <col min="13314" max="13314" width="6.28515625" style="10" customWidth="1"/>
    <col min="13315" max="13315" width="11.42578125" style="10" customWidth="1"/>
    <col min="13316" max="13316" width="26" style="10" customWidth="1"/>
    <col min="13317" max="13317" width="27.7109375" style="10" customWidth="1"/>
    <col min="13318" max="13318" width="16.7109375" style="10" customWidth="1"/>
    <col min="13319" max="13319" width="20.140625" style="10" customWidth="1"/>
    <col min="13320" max="13320" width="9.140625" style="10"/>
    <col min="13321" max="13321" width="15.42578125" style="10" customWidth="1"/>
    <col min="13322" max="13323" width="16.140625" style="10" customWidth="1"/>
    <col min="13324" max="13569" width="9.140625" style="10"/>
    <col min="13570" max="13570" width="6.28515625" style="10" customWidth="1"/>
    <col min="13571" max="13571" width="11.42578125" style="10" customWidth="1"/>
    <col min="13572" max="13572" width="26" style="10" customWidth="1"/>
    <col min="13573" max="13573" width="27.7109375" style="10" customWidth="1"/>
    <col min="13574" max="13574" width="16.7109375" style="10" customWidth="1"/>
    <col min="13575" max="13575" width="20.140625" style="10" customWidth="1"/>
    <col min="13576" max="13576" width="9.140625" style="10"/>
    <col min="13577" max="13577" width="15.42578125" style="10" customWidth="1"/>
    <col min="13578" max="13579" width="16.140625" style="10" customWidth="1"/>
    <col min="13580" max="13825" width="9.140625" style="10"/>
    <col min="13826" max="13826" width="6.28515625" style="10" customWidth="1"/>
    <col min="13827" max="13827" width="11.42578125" style="10" customWidth="1"/>
    <col min="13828" max="13828" width="26" style="10" customWidth="1"/>
    <col min="13829" max="13829" width="27.7109375" style="10" customWidth="1"/>
    <col min="13830" max="13830" width="16.7109375" style="10" customWidth="1"/>
    <col min="13831" max="13831" width="20.140625" style="10" customWidth="1"/>
    <col min="13832" max="13832" width="9.140625" style="10"/>
    <col min="13833" max="13833" width="15.42578125" style="10" customWidth="1"/>
    <col min="13834" max="13835" width="16.140625" style="10" customWidth="1"/>
    <col min="13836" max="14081" width="9.140625" style="10"/>
    <col min="14082" max="14082" width="6.28515625" style="10" customWidth="1"/>
    <col min="14083" max="14083" width="11.42578125" style="10" customWidth="1"/>
    <col min="14084" max="14084" width="26" style="10" customWidth="1"/>
    <col min="14085" max="14085" width="27.7109375" style="10" customWidth="1"/>
    <col min="14086" max="14086" width="16.7109375" style="10" customWidth="1"/>
    <col min="14087" max="14087" width="20.140625" style="10" customWidth="1"/>
    <col min="14088" max="14088" width="9.140625" style="10"/>
    <col min="14089" max="14089" width="15.42578125" style="10" customWidth="1"/>
    <col min="14090" max="14091" width="16.140625" style="10" customWidth="1"/>
    <col min="14092" max="14337" width="9.140625" style="10"/>
    <col min="14338" max="14338" width="6.28515625" style="10" customWidth="1"/>
    <col min="14339" max="14339" width="11.42578125" style="10" customWidth="1"/>
    <col min="14340" max="14340" width="26" style="10" customWidth="1"/>
    <col min="14341" max="14341" width="27.7109375" style="10" customWidth="1"/>
    <col min="14342" max="14342" width="16.7109375" style="10" customWidth="1"/>
    <col min="14343" max="14343" width="20.140625" style="10" customWidth="1"/>
    <col min="14344" max="14344" width="9.140625" style="10"/>
    <col min="14345" max="14345" width="15.42578125" style="10" customWidth="1"/>
    <col min="14346" max="14347" width="16.140625" style="10" customWidth="1"/>
    <col min="14348" max="14593" width="9.140625" style="10"/>
    <col min="14594" max="14594" width="6.28515625" style="10" customWidth="1"/>
    <col min="14595" max="14595" width="11.42578125" style="10" customWidth="1"/>
    <col min="14596" max="14596" width="26" style="10" customWidth="1"/>
    <col min="14597" max="14597" width="27.7109375" style="10" customWidth="1"/>
    <col min="14598" max="14598" width="16.7109375" style="10" customWidth="1"/>
    <col min="14599" max="14599" width="20.140625" style="10" customWidth="1"/>
    <col min="14600" max="14600" width="9.140625" style="10"/>
    <col min="14601" max="14601" width="15.42578125" style="10" customWidth="1"/>
    <col min="14602" max="14603" width="16.140625" style="10" customWidth="1"/>
    <col min="14604" max="14849" width="9.140625" style="10"/>
    <col min="14850" max="14850" width="6.28515625" style="10" customWidth="1"/>
    <col min="14851" max="14851" width="11.42578125" style="10" customWidth="1"/>
    <col min="14852" max="14852" width="26" style="10" customWidth="1"/>
    <col min="14853" max="14853" width="27.7109375" style="10" customWidth="1"/>
    <col min="14854" max="14854" width="16.7109375" style="10" customWidth="1"/>
    <col min="14855" max="14855" width="20.140625" style="10" customWidth="1"/>
    <col min="14856" max="14856" width="9.140625" style="10"/>
    <col min="14857" max="14857" width="15.42578125" style="10" customWidth="1"/>
    <col min="14858" max="14859" width="16.140625" style="10" customWidth="1"/>
    <col min="14860" max="15105" width="9.140625" style="10"/>
    <col min="15106" max="15106" width="6.28515625" style="10" customWidth="1"/>
    <col min="15107" max="15107" width="11.42578125" style="10" customWidth="1"/>
    <col min="15108" max="15108" width="26" style="10" customWidth="1"/>
    <col min="15109" max="15109" width="27.7109375" style="10" customWidth="1"/>
    <col min="15110" max="15110" width="16.7109375" style="10" customWidth="1"/>
    <col min="15111" max="15111" width="20.140625" style="10" customWidth="1"/>
    <col min="15112" max="15112" width="9.140625" style="10"/>
    <col min="15113" max="15113" width="15.42578125" style="10" customWidth="1"/>
    <col min="15114" max="15115" width="16.140625" style="10" customWidth="1"/>
    <col min="15116" max="15361" width="9.140625" style="10"/>
    <col min="15362" max="15362" width="6.28515625" style="10" customWidth="1"/>
    <col min="15363" max="15363" width="11.42578125" style="10" customWidth="1"/>
    <col min="15364" max="15364" width="26" style="10" customWidth="1"/>
    <col min="15365" max="15365" width="27.7109375" style="10" customWidth="1"/>
    <col min="15366" max="15366" width="16.7109375" style="10" customWidth="1"/>
    <col min="15367" max="15367" width="20.140625" style="10" customWidth="1"/>
    <col min="15368" max="15368" width="9.140625" style="10"/>
    <col min="15369" max="15369" width="15.42578125" style="10" customWidth="1"/>
    <col min="15370" max="15371" width="16.140625" style="10" customWidth="1"/>
    <col min="15372" max="15617" width="9.140625" style="10"/>
    <col min="15618" max="15618" width="6.28515625" style="10" customWidth="1"/>
    <col min="15619" max="15619" width="11.42578125" style="10" customWidth="1"/>
    <col min="15620" max="15620" width="26" style="10" customWidth="1"/>
    <col min="15621" max="15621" width="27.7109375" style="10" customWidth="1"/>
    <col min="15622" max="15622" width="16.7109375" style="10" customWidth="1"/>
    <col min="15623" max="15623" width="20.140625" style="10" customWidth="1"/>
    <col min="15624" max="15624" width="9.140625" style="10"/>
    <col min="15625" max="15625" width="15.42578125" style="10" customWidth="1"/>
    <col min="15626" max="15627" width="16.140625" style="10" customWidth="1"/>
    <col min="15628" max="15873" width="9.140625" style="10"/>
    <col min="15874" max="15874" width="6.28515625" style="10" customWidth="1"/>
    <col min="15875" max="15875" width="11.42578125" style="10" customWidth="1"/>
    <col min="15876" max="15876" width="26" style="10" customWidth="1"/>
    <col min="15877" max="15877" width="27.7109375" style="10" customWidth="1"/>
    <col min="15878" max="15878" width="16.7109375" style="10" customWidth="1"/>
    <col min="15879" max="15879" width="20.140625" style="10" customWidth="1"/>
    <col min="15880" max="15880" width="9.140625" style="10"/>
    <col min="15881" max="15881" width="15.42578125" style="10" customWidth="1"/>
    <col min="15882" max="15883" width="16.140625" style="10" customWidth="1"/>
    <col min="15884" max="16129" width="9.140625" style="10"/>
    <col min="16130" max="16130" width="6.28515625" style="10" customWidth="1"/>
    <col min="16131" max="16131" width="11.42578125" style="10" customWidth="1"/>
    <col min="16132" max="16132" width="26" style="10" customWidth="1"/>
    <col min="16133" max="16133" width="27.7109375" style="10" customWidth="1"/>
    <col min="16134" max="16134" width="16.7109375" style="10" customWidth="1"/>
    <col min="16135" max="16135" width="20.140625" style="10" customWidth="1"/>
    <col min="16136" max="16136" width="9.140625" style="10"/>
    <col min="16137" max="16137" width="15.42578125" style="10" customWidth="1"/>
    <col min="16138" max="16139" width="16.140625" style="10" customWidth="1"/>
    <col min="16140" max="16384" width="9.140625" style="10"/>
  </cols>
  <sheetData>
    <row r="1" spans="1:11" ht="28.5" customHeight="1">
      <c r="C1" s="662" t="s">
        <v>1064</v>
      </c>
      <c r="D1" s="662"/>
      <c r="E1" s="662"/>
    </row>
    <row r="2" spans="1:11" ht="27.75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25</v>
      </c>
      <c r="G2" s="125" t="s">
        <v>645</v>
      </c>
    </row>
    <row r="3" spans="1:11" ht="21.75" customHeight="1">
      <c r="A3" s="354">
        <v>1</v>
      </c>
      <c r="B3" s="30" t="s">
        <v>9</v>
      </c>
      <c r="C3" s="371" t="s">
        <v>372</v>
      </c>
      <c r="D3" s="725" t="s">
        <v>373</v>
      </c>
      <c r="E3" s="30" t="s">
        <v>373</v>
      </c>
      <c r="F3" s="354" t="s">
        <v>374</v>
      </c>
      <c r="G3" s="71">
        <v>138</v>
      </c>
    </row>
    <row r="4" spans="1:11" ht="21.75" customHeight="1">
      <c r="A4" s="354">
        <v>2</v>
      </c>
      <c r="B4" s="30" t="s">
        <v>9</v>
      </c>
      <c r="C4" s="371" t="s">
        <v>372</v>
      </c>
      <c r="D4" s="726"/>
      <c r="E4" s="58" t="s">
        <v>375</v>
      </c>
      <c r="F4" s="346" t="s">
        <v>376</v>
      </c>
      <c r="G4" s="71">
        <v>60</v>
      </c>
      <c r="I4" s="184"/>
      <c r="J4" s="185"/>
      <c r="K4" s="186"/>
    </row>
    <row r="5" spans="1:11" ht="21.75" customHeight="1">
      <c r="A5" s="354">
        <v>3</v>
      </c>
      <c r="B5" s="30" t="s">
        <v>9</v>
      </c>
      <c r="C5" s="371" t="s">
        <v>372</v>
      </c>
      <c r="D5" s="726"/>
      <c r="E5" s="58" t="s">
        <v>377</v>
      </c>
      <c r="F5" s="346" t="s">
        <v>378</v>
      </c>
      <c r="G5" s="71">
        <v>48</v>
      </c>
      <c r="I5" s="187"/>
      <c r="J5" s="185"/>
      <c r="K5" s="186"/>
    </row>
    <row r="6" spans="1:11" ht="21.75" customHeight="1">
      <c r="A6" s="354">
        <v>4</v>
      </c>
      <c r="B6" s="30" t="s">
        <v>9</v>
      </c>
      <c r="C6" s="371" t="s">
        <v>372</v>
      </c>
      <c r="D6" s="726"/>
      <c r="E6" s="58" t="s">
        <v>379</v>
      </c>
      <c r="F6" s="346">
        <v>629723</v>
      </c>
      <c r="G6" s="71">
        <v>20</v>
      </c>
      <c r="I6" s="187"/>
      <c r="J6" s="185"/>
      <c r="K6" s="186"/>
    </row>
    <row r="7" spans="1:11" ht="21.75" customHeight="1">
      <c r="A7" s="354">
        <v>5</v>
      </c>
      <c r="B7" s="30" t="s">
        <v>9</v>
      </c>
      <c r="C7" s="371" t="s">
        <v>372</v>
      </c>
      <c r="D7" s="727"/>
      <c r="E7" s="58" t="s">
        <v>380</v>
      </c>
      <c r="F7" s="346">
        <v>629719</v>
      </c>
      <c r="G7" s="71">
        <v>40</v>
      </c>
      <c r="I7" s="187"/>
      <c r="J7" s="185"/>
      <c r="K7" s="186"/>
    </row>
    <row r="8" spans="1:11" ht="21.75" customHeight="1">
      <c r="A8" s="354">
        <v>6</v>
      </c>
      <c r="B8" s="30" t="s">
        <v>9</v>
      </c>
      <c r="C8" s="371" t="s">
        <v>372</v>
      </c>
      <c r="D8" s="725" t="s">
        <v>381</v>
      </c>
      <c r="E8" s="58" t="s">
        <v>381</v>
      </c>
      <c r="F8" s="346" t="s">
        <v>382</v>
      </c>
      <c r="G8" s="71">
        <v>20</v>
      </c>
      <c r="I8" s="187"/>
      <c r="J8" s="185"/>
      <c r="K8" s="186"/>
    </row>
    <row r="9" spans="1:11" ht="21.75" customHeight="1">
      <c r="A9" s="354">
        <v>7</v>
      </c>
      <c r="B9" s="30" t="s">
        <v>9</v>
      </c>
      <c r="C9" s="371" t="s">
        <v>372</v>
      </c>
      <c r="D9" s="723"/>
      <c r="E9" s="58" t="s">
        <v>383</v>
      </c>
      <c r="F9" s="346" t="s">
        <v>384</v>
      </c>
      <c r="G9" s="71">
        <v>25</v>
      </c>
      <c r="I9" s="187"/>
      <c r="J9" s="185"/>
      <c r="K9" s="186"/>
    </row>
    <row r="10" spans="1:11" ht="21.75" customHeight="1">
      <c r="A10" s="354">
        <v>8</v>
      </c>
      <c r="B10" s="30" t="s">
        <v>9</v>
      </c>
      <c r="C10" s="371" t="s">
        <v>372</v>
      </c>
      <c r="D10" s="724"/>
      <c r="E10" s="58" t="s">
        <v>224</v>
      </c>
      <c r="F10" s="346" t="s">
        <v>385</v>
      </c>
      <c r="G10" s="71">
        <v>20</v>
      </c>
      <c r="I10" s="187"/>
      <c r="J10" s="185"/>
      <c r="K10" s="186"/>
    </row>
    <row r="11" spans="1:11" ht="21.75" customHeight="1">
      <c r="A11" s="354">
        <v>9</v>
      </c>
      <c r="B11" s="30" t="s">
        <v>9</v>
      </c>
      <c r="C11" s="371" t="s">
        <v>372</v>
      </c>
      <c r="D11" s="725" t="s">
        <v>386</v>
      </c>
      <c r="E11" s="58" t="s">
        <v>386</v>
      </c>
      <c r="F11" s="346" t="s">
        <v>387</v>
      </c>
      <c r="G11" s="71">
        <v>20</v>
      </c>
      <c r="I11" s="187"/>
      <c r="J11" s="185"/>
      <c r="K11" s="186"/>
    </row>
    <row r="12" spans="1:11" ht="21.75" customHeight="1">
      <c r="A12" s="354">
        <v>10</v>
      </c>
      <c r="B12" s="30" t="s">
        <v>9</v>
      </c>
      <c r="C12" s="371" t="s">
        <v>372</v>
      </c>
      <c r="D12" s="723"/>
      <c r="E12" s="30" t="s">
        <v>388</v>
      </c>
      <c r="F12" s="354">
        <v>629724</v>
      </c>
      <c r="G12" s="71">
        <v>22</v>
      </c>
      <c r="I12" s="188"/>
      <c r="J12" s="189"/>
      <c r="K12" s="186"/>
    </row>
    <row r="13" spans="1:11" ht="21.75" customHeight="1">
      <c r="A13" s="354">
        <v>11</v>
      </c>
      <c r="B13" s="30" t="s">
        <v>9</v>
      </c>
      <c r="C13" s="371" t="s">
        <v>372</v>
      </c>
      <c r="D13" s="724"/>
      <c r="E13" s="30" t="s">
        <v>389</v>
      </c>
      <c r="F13" s="354">
        <v>629721</v>
      </c>
      <c r="G13" s="71">
        <v>20</v>
      </c>
      <c r="I13" s="188"/>
      <c r="J13" s="189"/>
      <c r="K13" s="186"/>
    </row>
    <row r="14" spans="1:11" ht="21.75" customHeight="1">
      <c r="A14" s="354">
        <v>1</v>
      </c>
      <c r="B14" s="30" t="s">
        <v>6</v>
      </c>
      <c r="C14" s="371" t="s">
        <v>372</v>
      </c>
      <c r="D14" s="725" t="s">
        <v>390</v>
      </c>
      <c r="E14" s="58" t="s">
        <v>390</v>
      </c>
      <c r="F14" s="346">
        <v>629746</v>
      </c>
      <c r="G14" s="71">
        <v>25</v>
      </c>
      <c r="H14" s="187"/>
      <c r="I14" s="185"/>
      <c r="J14" s="186"/>
    </row>
    <row r="15" spans="1:11" ht="21.75" customHeight="1">
      <c r="A15" s="354">
        <v>2</v>
      </c>
      <c r="B15" s="30" t="s">
        <v>6</v>
      </c>
      <c r="C15" s="371" t="s">
        <v>372</v>
      </c>
      <c r="D15" s="723"/>
      <c r="E15" s="58" t="s">
        <v>391</v>
      </c>
      <c r="F15" s="346" t="s">
        <v>392</v>
      </c>
      <c r="G15" s="71">
        <v>20</v>
      </c>
      <c r="H15" s="187"/>
      <c r="I15" s="185"/>
      <c r="J15" s="186"/>
    </row>
    <row r="16" spans="1:11" ht="21.75" customHeight="1">
      <c r="A16" s="354">
        <v>3</v>
      </c>
      <c r="B16" s="30" t="s">
        <v>6</v>
      </c>
      <c r="C16" s="371" t="s">
        <v>372</v>
      </c>
      <c r="D16" s="723"/>
      <c r="E16" s="58" t="s">
        <v>393</v>
      </c>
      <c r="F16" s="346" t="s">
        <v>394</v>
      </c>
      <c r="G16" s="71">
        <v>80</v>
      </c>
      <c r="H16" s="187"/>
      <c r="I16" s="185"/>
      <c r="J16" s="186"/>
    </row>
    <row r="17" spans="1:9" ht="21.75" customHeight="1">
      <c r="A17" s="354">
        <v>4</v>
      </c>
      <c r="B17" s="30" t="s">
        <v>6</v>
      </c>
      <c r="C17" s="371" t="s">
        <v>372</v>
      </c>
      <c r="D17" s="724"/>
      <c r="E17" s="58" t="s">
        <v>395</v>
      </c>
      <c r="F17" s="340">
        <v>629716</v>
      </c>
      <c r="G17" s="92">
        <v>72</v>
      </c>
    </row>
    <row r="18" spans="1:9" ht="21.75" customHeight="1">
      <c r="A18" s="354">
        <v>1</v>
      </c>
      <c r="B18" s="236" t="s">
        <v>16</v>
      </c>
      <c r="C18" s="371" t="s">
        <v>372</v>
      </c>
      <c r="D18" s="728" t="s">
        <v>381</v>
      </c>
      <c r="E18" s="350" t="s">
        <v>381</v>
      </c>
      <c r="F18" s="304">
        <v>629717</v>
      </c>
      <c r="G18" s="71">
        <v>25</v>
      </c>
      <c r="H18" s="247"/>
      <c r="I18" s="248"/>
    </row>
    <row r="19" spans="1:9" ht="21.75" customHeight="1">
      <c r="A19" s="354">
        <v>2</v>
      </c>
      <c r="B19" s="236" t="s">
        <v>16</v>
      </c>
      <c r="C19" s="371" t="s">
        <v>372</v>
      </c>
      <c r="D19" s="724"/>
      <c r="E19" s="350" t="s">
        <v>383</v>
      </c>
      <c r="F19" s="346" t="s">
        <v>384</v>
      </c>
      <c r="G19" s="71">
        <v>120</v>
      </c>
      <c r="H19" s="247"/>
      <c r="I19" s="248"/>
    </row>
    <row r="20" spans="1:9" ht="21.75" customHeight="1">
      <c r="A20" s="354">
        <v>3</v>
      </c>
      <c r="B20" s="236" t="s">
        <v>16</v>
      </c>
      <c r="C20" s="371" t="s">
        <v>372</v>
      </c>
      <c r="D20" s="729" t="s">
        <v>386</v>
      </c>
      <c r="E20" s="350" t="s">
        <v>388</v>
      </c>
      <c r="F20" s="366">
        <v>629724</v>
      </c>
      <c r="G20" s="71">
        <v>60</v>
      </c>
      <c r="H20" s="247"/>
      <c r="I20" s="248"/>
    </row>
    <row r="21" spans="1:9" ht="21.75" customHeight="1">
      <c r="A21" s="354">
        <v>4</v>
      </c>
      <c r="B21" s="236" t="s">
        <v>16</v>
      </c>
      <c r="C21" s="371" t="s">
        <v>372</v>
      </c>
      <c r="D21" s="724"/>
      <c r="E21" s="350" t="s">
        <v>389</v>
      </c>
      <c r="F21" s="366">
        <v>629721</v>
      </c>
      <c r="G21" s="71">
        <v>25</v>
      </c>
      <c r="H21" s="247"/>
      <c r="I21" s="248"/>
    </row>
    <row r="22" spans="1:9" ht="21.75" customHeight="1">
      <c r="A22" s="354">
        <v>5</v>
      </c>
      <c r="B22" s="236" t="s">
        <v>16</v>
      </c>
      <c r="C22" s="371" t="s">
        <v>372</v>
      </c>
      <c r="D22" s="725" t="s">
        <v>373</v>
      </c>
      <c r="E22" s="350" t="s">
        <v>380</v>
      </c>
      <c r="F22" s="366">
        <v>629719</v>
      </c>
      <c r="G22" s="71">
        <v>48</v>
      </c>
      <c r="H22" s="247"/>
      <c r="I22" s="248"/>
    </row>
    <row r="23" spans="1:9" ht="21.75" customHeight="1">
      <c r="A23" s="354">
        <v>6</v>
      </c>
      <c r="B23" s="236" t="s">
        <v>16</v>
      </c>
      <c r="C23" s="371" t="s">
        <v>372</v>
      </c>
      <c r="D23" s="723"/>
      <c r="E23" s="350" t="s">
        <v>379</v>
      </c>
      <c r="F23" s="366">
        <v>629723</v>
      </c>
      <c r="G23" s="71">
        <v>25</v>
      </c>
      <c r="H23" s="247"/>
      <c r="I23" s="248"/>
    </row>
    <row r="24" spans="1:9" ht="21.75" customHeight="1">
      <c r="A24" s="354">
        <v>7</v>
      </c>
      <c r="B24" s="236" t="s">
        <v>16</v>
      </c>
      <c r="C24" s="371" t="s">
        <v>372</v>
      </c>
      <c r="D24" s="723"/>
      <c r="E24" s="350" t="s">
        <v>377</v>
      </c>
      <c r="F24" s="366" t="s">
        <v>378</v>
      </c>
      <c r="G24" s="71">
        <v>400</v>
      </c>
      <c r="H24" s="247"/>
      <c r="I24" s="248"/>
    </row>
    <row r="25" spans="1:9" ht="21.75" customHeight="1">
      <c r="A25" s="354">
        <v>8</v>
      </c>
      <c r="B25" s="236" t="s">
        <v>16</v>
      </c>
      <c r="C25" s="371" t="s">
        <v>372</v>
      </c>
      <c r="D25" s="723"/>
      <c r="E25" s="350" t="s">
        <v>375</v>
      </c>
      <c r="F25" s="366" t="s">
        <v>376</v>
      </c>
      <c r="G25" s="71">
        <v>380</v>
      </c>
      <c r="H25" s="247"/>
      <c r="I25" s="248"/>
    </row>
    <row r="26" spans="1:9" ht="21.75" customHeight="1">
      <c r="A26" s="354">
        <v>9</v>
      </c>
      <c r="B26" s="236" t="s">
        <v>16</v>
      </c>
      <c r="C26" s="371" t="s">
        <v>372</v>
      </c>
      <c r="D26" s="724"/>
      <c r="E26" s="100" t="s">
        <v>373</v>
      </c>
      <c r="F26" s="346" t="s">
        <v>374</v>
      </c>
      <c r="G26" s="71">
        <v>525</v>
      </c>
      <c r="H26" s="247"/>
      <c r="I26" s="248"/>
    </row>
    <row r="27" spans="1:9" ht="21.75" customHeight="1">
      <c r="A27" s="354">
        <v>1</v>
      </c>
      <c r="B27" s="30" t="s">
        <v>15</v>
      </c>
      <c r="C27" s="371" t="s">
        <v>372</v>
      </c>
      <c r="D27" s="725" t="s">
        <v>373</v>
      </c>
      <c r="E27" s="100" t="s">
        <v>373</v>
      </c>
      <c r="F27" s="346" t="s">
        <v>374</v>
      </c>
      <c r="G27" s="71">
        <v>50</v>
      </c>
    </row>
    <row r="28" spans="1:9" ht="21.75" customHeight="1">
      <c r="A28" s="354">
        <v>2</v>
      </c>
      <c r="B28" s="4" t="s">
        <v>15</v>
      </c>
      <c r="C28" s="371" t="s">
        <v>372</v>
      </c>
      <c r="D28" s="723"/>
      <c r="E28" s="371" t="s">
        <v>375</v>
      </c>
      <c r="F28" s="366">
        <v>629727</v>
      </c>
      <c r="G28" s="71">
        <v>28</v>
      </c>
    </row>
    <row r="29" spans="1:9" ht="21.75" customHeight="1">
      <c r="A29" s="354">
        <v>3</v>
      </c>
      <c r="B29" s="4" t="s">
        <v>15</v>
      </c>
      <c r="C29" s="371" t="s">
        <v>372</v>
      </c>
      <c r="D29" s="724"/>
      <c r="E29" s="371" t="s">
        <v>377</v>
      </c>
      <c r="F29" s="366" t="s">
        <v>378</v>
      </c>
      <c r="G29" s="71">
        <v>20</v>
      </c>
    </row>
    <row r="30" spans="1:9" ht="21.75" customHeight="1">
      <c r="A30" s="354">
        <v>4</v>
      </c>
      <c r="B30" s="30" t="s">
        <v>15</v>
      </c>
      <c r="C30" s="371" t="s">
        <v>372</v>
      </c>
      <c r="D30" s="730" t="s">
        <v>386</v>
      </c>
      <c r="E30" s="350" t="s">
        <v>389</v>
      </c>
      <c r="F30" s="366">
        <v>629721</v>
      </c>
      <c r="G30" s="71">
        <v>20</v>
      </c>
    </row>
    <row r="31" spans="1:9" ht="21.75" customHeight="1">
      <c r="A31" s="354">
        <v>5</v>
      </c>
      <c r="B31" s="30" t="s">
        <v>15</v>
      </c>
      <c r="C31" s="371" t="s">
        <v>372</v>
      </c>
      <c r="D31" s="723"/>
      <c r="E31" s="350" t="s">
        <v>386</v>
      </c>
      <c r="F31" s="366" t="s">
        <v>387</v>
      </c>
      <c r="G31" s="71">
        <v>20</v>
      </c>
    </row>
    <row r="32" spans="1:9" ht="21.75" customHeight="1">
      <c r="A32" s="354">
        <v>6</v>
      </c>
      <c r="B32" s="30" t="s">
        <v>15</v>
      </c>
      <c r="C32" s="371" t="s">
        <v>372</v>
      </c>
      <c r="D32" s="724"/>
      <c r="E32" s="30" t="s">
        <v>388</v>
      </c>
      <c r="F32" s="354" t="s">
        <v>397</v>
      </c>
      <c r="G32" s="71">
        <v>20</v>
      </c>
    </row>
    <row r="33" spans="1:9" s="249" customFormat="1" ht="21.75" customHeight="1">
      <c r="A33" s="250">
        <v>1</v>
      </c>
      <c r="B33" s="245" t="s">
        <v>17</v>
      </c>
      <c r="C33" s="371" t="s">
        <v>372</v>
      </c>
      <c r="D33" s="251" t="s">
        <v>381</v>
      </c>
      <c r="E33" s="98" t="s">
        <v>383</v>
      </c>
      <c r="F33" s="366" t="s">
        <v>384</v>
      </c>
      <c r="G33" s="93">
        <v>20</v>
      </c>
      <c r="H33" s="252"/>
      <c r="I33" s="253"/>
    </row>
    <row r="34" spans="1:9" s="249" customFormat="1" ht="21.75" customHeight="1">
      <c r="A34" s="250">
        <v>2</v>
      </c>
      <c r="B34" s="245" t="s">
        <v>17</v>
      </c>
      <c r="C34" s="371" t="s">
        <v>372</v>
      </c>
      <c r="D34" s="731" t="s">
        <v>373</v>
      </c>
      <c r="E34" s="98" t="s">
        <v>377</v>
      </c>
      <c r="F34" s="366" t="s">
        <v>378</v>
      </c>
      <c r="G34" s="93">
        <v>65</v>
      </c>
      <c r="H34" s="252"/>
      <c r="I34" s="253"/>
    </row>
    <row r="35" spans="1:9" s="249" customFormat="1" ht="21.75" customHeight="1">
      <c r="A35" s="250">
        <v>3</v>
      </c>
      <c r="B35" s="245" t="s">
        <v>17</v>
      </c>
      <c r="C35" s="371" t="s">
        <v>372</v>
      </c>
      <c r="D35" s="724"/>
      <c r="E35" s="98" t="s">
        <v>375</v>
      </c>
      <c r="F35" s="365">
        <v>629727</v>
      </c>
      <c r="G35" s="93">
        <v>20</v>
      </c>
      <c r="H35" s="252"/>
      <c r="I35" s="253"/>
    </row>
    <row r="36" spans="1:9" s="249" customFormat="1" ht="21.75" customHeight="1">
      <c r="A36" s="250">
        <v>4</v>
      </c>
      <c r="B36" s="245" t="s">
        <v>17</v>
      </c>
      <c r="C36" s="371" t="s">
        <v>372</v>
      </c>
      <c r="D36" s="732" t="s">
        <v>381</v>
      </c>
      <c r="E36" s="98" t="s">
        <v>224</v>
      </c>
      <c r="F36" s="365" t="s">
        <v>385</v>
      </c>
      <c r="G36" s="93">
        <v>20</v>
      </c>
    </row>
    <row r="37" spans="1:9" s="249" customFormat="1" ht="21.75" customHeight="1">
      <c r="A37" s="250">
        <v>5</v>
      </c>
      <c r="B37" s="245" t="s">
        <v>17</v>
      </c>
      <c r="C37" s="371" t="s">
        <v>372</v>
      </c>
      <c r="D37" s="724"/>
      <c r="E37" s="98" t="s">
        <v>381</v>
      </c>
      <c r="F37" s="365" t="s">
        <v>382</v>
      </c>
      <c r="G37" s="93">
        <v>20</v>
      </c>
    </row>
    <row r="38" spans="1:9" s="249" customFormat="1" ht="21.75" customHeight="1">
      <c r="A38" s="250">
        <v>6</v>
      </c>
      <c r="B38" s="245" t="s">
        <v>17</v>
      </c>
      <c r="C38" s="371" t="s">
        <v>372</v>
      </c>
      <c r="D38" s="272" t="s">
        <v>386</v>
      </c>
      <c r="E38" s="272" t="s">
        <v>386</v>
      </c>
      <c r="F38" s="304" t="s">
        <v>387</v>
      </c>
      <c r="G38" s="93">
        <v>20</v>
      </c>
    </row>
    <row r="39" spans="1:9" s="254" customFormat="1" ht="21.75" customHeight="1">
      <c r="A39" s="351">
        <v>1</v>
      </c>
      <c r="B39" s="341" t="s">
        <v>18</v>
      </c>
      <c r="C39" s="371" t="s">
        <v>372</v>
      </c>
      <c r="D39" s="722" t="s">
        <v>390</v>
      </c>
      <c r="E39" s="380" t="s">
        <v>391</v>
      </c>
      <c r="F39" s="14" t="s">
        <v>392</v>
      </c>
      <c r="G39" s="92">
        <v>28</v>
      </c>
      <c r="H39" s="196"/>
      <c r="I39" s="197"/>
    </row>
    <row r="40" spans="1:9" s="254" customFormat="1" ht="21.75" customHeight="1">
      <c r="A40" s="351">
        <v>2</v>
      </c>
      <c r="B40" s="341" t="s">
        <v>18</v>
      </c>
      <c r="C40" s="371" t="s">
        <v>372</v>
      </c>
      <c r="D40" s="723"/>
      <c r="E40" s="96" t="s">
        <v>390</v>
      </c>
      <c r="F40" s="346">
        <v>629746</v>
      </c>
      <c r="G40" s="92">
        <v>36</v>
      </c>
      <c r="H40" s="196"/>
      <c r="I40" s="197"/>
    </row>
    <row r="41" spans="1:9" s="254" customFormat="1" ht="21.75" customHeight="1">
      <c r="A41" s="351">
        <v>3</v>
      </c>
      <c r="B41" s="341" t="s">
        <v>18</v>
      </c>
      <c r="C41" s="371" t="s">
        <v>372</v>
      </c>
      <c r="D41" s="723"/>
      <c r="E41" s="380" t="s">
        <v>395</v>
      </c>
      <c r="F41" s="14" t="s">
        <v>396</v>
      </c>
      <c r="G41" s="92">
        <v>20</v>
      </c>
      <c r="H41" s="196"/>
      <c r="I41" s="197"/>
    </row>
    <row r="42" spans="1:9" s="255" customFormat="1" ht="21.75" customHeight="1">
      <c r="A42" s="351">
        <v>4</v>
      </c>
      <c r="B42" s="341" t="s">
        <v>18</v>
      </c>
      <c r="C42" s="371" t="s">
        <v>372</v>
      </c>
      <c r="D42" s="724"/>
      <c r="E42" s="380" t="s">
        <v>393</v>
      </c>
      <c r="F42" s="14" t="s">
        <v>394</v>
      </c>
      <c r="G42" s="94">
        <v>20</v>
      </c>
      <c r="H42" s="199"/>
      <c r="I42" s="200"/>
    </row>
  </sheetData>
  <mergeCells count="13">
    <mergeCell ref="C1:E1"/>
    <mergeCell ref="D39:D42"/>
    <mergeCell ref="D3:D7"/>
    <mergeCell ref="D8:D10"/>
    <mergeCell ref="D11:D13"/>
    <mergeCell ref="D14:D17"/>
    <mergeCell ref="D18:D19"/>
    <mergeCell ref="D20:D21"/>
    <mergeCell ref="D22:D26"/>
    <mergeCell ref="D27:D29"/>
    <mergeCell ref="D30:D32"/>
    <mergeCell ref="D34:D35"/>
    <mergeCell ref="D36:D37"/>
  </mergeCells>
  <printOptions horizontalCentered="1" verticalCentered="1"/>
  <pageMargins left="0.43307086614173229" right="0.43307086614173229" top="0.51181102362204722" bottom="0.51181102362204722" header="0.31496062992125984" footer="0.31496062992125984"/>
  <pageSetup paperSize="9" scale="87" orientation="landscape" r:id="rId1"/>
  <rowBreaks count="2" manualBreakCount="2">
    <brk id="26" max="6" man="1"/>
    <brk id="4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66"/>
  <dimension ref="A1:I31"/>
  <sheetViews>
    <sheetView view="pageBreakPreview" zoomScaleSheetLayoutView="100" workbookViewId="0">
      <selection activeCell="K16" sqref="K16"/>
    </sheetView>
  </sheetViews>
  <sheetFormatPr defaultRowHeight="15" customHeight="1"/>
  <cols>
    <col min="1" max="1" width="6.85546875" style="6" customWidth="1"/>
    <col min="2" max="2" width="18.85546875" style="215" customWidth="1"/>
    <col min="3" max="3" width="19.42578125" style="6" customWidth="1"/>
    <col min="4" max="4" width="19.5703125" style="6" customWidth="1"/>
    <col min="5" max="5" width="20.140625" style="6" customWidth="1"/>
    <col min="6" max="6" width="19.85546875" style="6" customWidth="1"/>
    <col min="7" max="7" width="19.28515625" style="216" hidden="1" customWidth="1"/>
    <col min="8" max="8" width="10.7109375" style="119" hidden="1" customWidth="1"/>
    <col min="9" max="9" width="9.140625" style="6" customWidth="1"/>
    <col min="10" max="16384" width="9.140625" style="6"/>
  </cols>
  <sheetData>
    <row r="1" spans="1:9" ht="31.5" customHeight="1">
      <c r="C1" s="662" t="s">
        <v>1065</v>
      </c>
      <c r="D1" s="662"/>
      <c r="E1" s="662"/>
    </row>
    <row r="2" spans="1:9" s="401" customFormat="1" ht="25.5" customHeight="1">
      <c r="A2" s="17" t="s">
        <v>51</v>
      </c>
      <c r="B2" s="17" t="s">
        <v>696</v>
      </c>
      <c r="C2" s="17" t="s">
        <v>22</v>
      </c>
      <c r="D2" s="17" t="s">
        <v>23</v>
      </c>
      <c r="E2" s="17" t="s">
        <v>86</v>
      </c>
      <c r="F2" s="17" t="s">
        <v>25</v>
      </c>
      <c r="G2" s="398" t="s">
        <v>459</v>
      </c>
      <c r="H2" s="399" t="s">
        <v>697</v>
      </c>
      <c r="I2" s="400"/>
    </row>
    <row r="3" spans="1:9" ht="22.5" customHeight="1">
      <c r="A3" s="43">
        <v>1</v>
      </c>
      <c r="B3" s="60" t="s">
        <v>6</v>
      </c>
      <c r="C3" s="213" t="s">
        <v>175</v>
      </c>
      <c r="D3" s="213" t="s">
        <v>177</v>
      </c>
      <c r="E3" s="213" t="s">
        <v>177</v>
      </c>
      <c r="F3" s="59">
        <v>628838</v>
      </c>
      <c r="G3" s="42">
        <v>6.2</v>
      </c>
      <c r="H3" s="214"/>
    </row>
    <row r="4" spans="1:9" ht="22.5" customHeight="1">
      <c r="A4" s="43">
        <v>2</v>
      </c>
      <c r="B4" s="60" t="s">
        <v>6</v>
      </c>
      <c r="C4" s="213" t="s">
        <v>175</v>
      </c>
      <c r="D4" s="213" t="s">
        <v>177</v>
      </c>
      <c r="E4" s="213" t="s">
        <v>698</v>
      </c>
      <c r="F4" s="59">
        <v>629186</v>
      </c>
      <c r="G4" s="42">
        <v>2</v>
      </c>
      <c r="H4" s="214"/>
    </row>
    <row r="5" spans="1:9" ht="22.5" customHeight="1">
      <c r="A5" s="43">
        <v>3</v>
      </c>
      <c r="B5" s="60" t="s">
        <v>6</v>
      </c>
      <c r="C5" s="213" t="s">
        <v>175</v>
      </c>
      <c r="D5" s="213" t="s">
        <v>176</v>
      </c>
      <c r="E5" s="213" t="s">
        <v>176</v>
      </c>
      <c r="F5" s="59">
        <v>629591</v>
      </c>
      <c r="G5" s="42">
        <v>0.5</v>
      </c>
      <c r="H5" s="214"/>
    </row>
    <row r="6" spans="1:9" ht="22.5" customHeight="1">
      <c r="A6" s="733">
        <v>1</v>
      </c>
      <c r="B6" s="717" t="s">
        <v>9</v>
      </c>
      <c r="C6" s="735" t="s">
        <v>175</v>
      </c>
      <c r="D6" s="213" t="s">
        <v>179</v>
      </c>
      <c r="E6" s="735" t="s">
        <v>180</v>
      </c>
      <c r="F6" s="675">
        <v>628641</v>
      </c>
      <c r="G6" s="42">
        <v>1</v>
      </c>
      <c r="H6" s="27"/>
    </row>
    <row r="7" spans="1:9" ht="22.5" customHeight="1">
      <c r="A7" s="734"/>
      <c r="B7" s="718"/>
      <c r="C7" s="736"/>
      <c r="D7" s="213" t="s">
        <v>178</v>
      </c>
      <c r="E7" s="736"/>
      <c r="F7" s="676"/>
      <c r="G7" s="42">
        <v>6.2</v>
      </c>
    </row>
    <row r="8" spans="1:9" ht="22.5" customHeight="1">
      <c r="A8" s="43">
        <v>2</v>
      </c>
      <c r="B8" s="60" t="s">
        <v>9</v>
      </c>
      <c r="C8" s="213" t="s">
        <v>175</v>
      </c>
      <c r="D8" s="213" t="s">
        <v>179</v>
      </c>
      <c r="E8" s="213" t="s">
        <v>179</v>
      </c>
      <c r="F8" s="59">
        <v>628734</v>
      </c>
      <c r="G8" s="42">
        <v>4</v>
      </c>
      <c r="H8" s="27"/>
    </row>
    <row r="9" spans="1:9" ht="22.5" customHeight="1">
      <c r="A9" s="43">
        <v>3</v>
      </c>
      <c r="B9" s="60" t="s">
        <v>9</v>
      </c>
      <c r="C9" s="213" t="s">
        <v>175</v>
      </c>
      <c r="D9" s="213" t="s">
        <v>179</v>
      </c>
      <c r="E9" s="213" t="s">
        <v>181</v>
      </c>
      <c r="F9" s="59">
        <v>628995</v>
      </c>
      <c r="G9" s="42">
        <v>1</v>
      </c>
      <c r="H9" s="27"/>
    </row>
    <row r="10" spans="1:9" ht="22.5" customHeight="1">
      <c r="A10" s="43">
        <v>4</v>
      </c>
      <c r="B10" s="60" t="s">
        <v>9</v>
      </c>
      <c r="C10" s="213" t="s">
        <v>175</v>
      </c>
      <c r="D10" s="213" t="s">
        <v>182</v>
      </c>
      <c r="E10" s="213" t="s">
        <v>182</v>
      </c>
      <c r="F10" s="59">
        <v>628853</v>
      </c>
      <c r="G10" s="42">
        <v>1.7</v>
      </c>
    </row>
    <row r="11" spans="1:9" ht="22.5" customHeight="1">
      <c r="A11" s="43">
        <v>5</v>
      </c>
      <c r="B11" s="60" t="s">
        <v>9</v>
      </c>
      <c r="C11" s="213" t="s">
        <v>175</v>
      </c>
      <c r="D11" s="213" t="s">
        <v>178</v>
      </c>
      <c r="E11" s="213" t="s">
        <v>189</v>
      </c>
      <c r="F11" s="59">
        <v>629506</v>
      </c>
      <c r="G11" s="42">
        <v>0.5</v>
      </c>
    </row>
    <row r="12" spans="1:9" ht="22.5" customHeight="1">
      <c r="A12" s="43">
        <v>1</v>
      </c>
      <c r="B12" s="60" t="s">
        <v>11</v>
      </c>
      <c r="C12" s="213" t="s">
        <v>175</v>
      </c>
      <c r="D12" s="213" t="s">
        <v>176</v>
      </c>
      <c r="E12" s="213" t="s">
        <v>176</v>
      </c>
      <c r="F12" s="59">
        <v>629591</v>
      </c>
      <c r="G12" s="42">
        <v>2.2999999999999998</v>
      </c>
    </row>
    <row r="13" spans="1:9" ht="22.5" customHeight="1">
      <c r="A13" s="43">
        <v>1</v>
      </c>
      <c r="B13" s="60" t="s">
        <v>14</v>
      </c>
      <c r="C13" s="213" t="s">
        <v>175</v>
      </c>
      <c r="D13" s="213" t="s">
        <v>182</v>
      </c>
      <c r="E13" s="213" t="s">
        <v>183</v>
      </c>
      <c r="F13" s="59">
        <v>629251</v>
      </c>
      <c r="G13" s="42">
        <v>0.6</v>
      </c>
    </row>
    <row r="14" spans="1:9" ht="22.5" customHeight="1">
      <c r="A14" s="43">
        <v>1</v>
      </c>
      <c r="B14" s="60" t="s">
        <v>12</v>
      </c>
      <c r="C14" s="213" t="s">
        <v>175</v>
      </c>
      <c r="D14" s="213" t="s">
        <v>179</v>
      </c>
      <c r="E14" s="213" t="s">
        <v>180</v>
      </c>
      <c r="F14" s="59">
        <v>628641</v>
      </c>
      <c r="G14" s="42">
        <v>2.8</v>
      </c>
    </row>
    <row r="15" spans="1:9" ht="22.5" customHeight="1">
      <c r="A15" s="43">
        <v>2</v>
      </c>
      <c r="B15" s="60" t="s">
        <v>12</v>
      </c>
      <c r="C15" s="213" t="s">
        <v>175</v>
      </c>
      <c r="D15" s="213" t="s">
        <v>179</v>
      </c>
      <c r="E15" s="213" t="s">
        <v>179</v>
      </c>
      <c r="F15" s="59">
        <v>628734</v>
      </c>
      <c r="G15" s="44">
        <v>0.8</v>
      </c>
    </row>
    <row r="16" spans="1:9" ht="22.5" customHeight="1">
      <c r="A16" s="43">
        <v>3</v>
      </c>
      <c r="B16" s="60" t="s">
        <v>12</v>
      </c>
      <c r="C16" s="213" t="s">
        <v>175</v>
      </c>
      <c r="D16" s="213" t="s">
        <v>179</v>
      </c>
      <c r="E16" s="213" t="s">
        <v>181</v>
      </c>
      <c r="F16" s="59">
        <v>628995</v>
      </c>
      <c r="G16" s="42">
        <v>1.2</v>
      </c>
    </row>
    <row r="17" spans="1:7" ht="22.5" customHeight="1">
      <c r="A17" s="43">
        <v>4</v>
      </c>
      <c r="B17" s="60" t="s">
        <v>12</v>
      </c>
      <c r="C17" s="213" t="s">
        <v>175</v>
      </c>
      <c r="D17" s="213" t="s">
        <v>182</v>
      </c>
      <c r="E17" s="213" t="s">
        <v>699</v>
      </c>
      <c r="F17" s="59">
        <v>628683</v>
      </c>
      <c r="G17" s="42">
        <v>2</v>
      </c>
    </row>
    <row r="18" spans="1:7" ht="22.5" customHeight="1">
      <c r="A18" s="43">
        <v>5</v>
      </c>
      <c r="B18" s="60" t="s">
        <v>12</v>
      </c>
      <c r="C18" s="213" t="s">
        <v>175</v>
      </c>
      <c r="D18" s="213" t="s">
        <v>182</v>
      </c>
      <c r="E18" s="213" t="s">
        <v>182</v>
      </c>
      <c r="F18" s="59">
        <v>628853</v>
      </c>
      <c r="G18" s="45">
        <v>2</v>
      </c>
    </row>
    <row r="19" spans="1:7" ht="22.5" customHeight="1">
      <c r="A19" s="43">
        <v>6</v>
      </c>
      <c r="B19" s="60" t="s">
        <v>12</v>
      </c>
      <c r="C19" s="213" t="s">
        <v>175</v>
      </c>
      <c r="D19" s="213" t="s">
        <v>182</v>
      </c>
      <c r="E19" s="213" t="s">
        <v>183</v>
      </c>
      <c r="F19" s="59">
        <v>629251</v>
      </c>
      <c r="G19" s="45">
        <v>3</v>
      </c>
    </row>
    <row r="20" spans="1:7" ht="22.5" customHeight="1">
      <c r="A20" s="43">
        <v>7</v>
      </c>
      <c r="B20" s="60" t="s">
        <v>12</v>
      </c>
      <c r="C20" s="213" t="s">
        <v>175</v>
      </c>
      <c r="D20" s="213" t="s">
        <v>175</v>
      </c>
      <c r="E20" s="213" t="s">
        <v>187</v>
      </c>
      <c r="F20" s="59">
        <v>628569</v>
      </c>
      <c r="G20" s="45">
        <v>1.9</v>
      </c>
    </row>
    <row r="21" spans="1:7" ht="22.5" customHeight="1">
      <c r="A21" s="43">
        <v>8</v>
      </c>
      <c r="B21" s="60" t="s">
        <v>12</v>
      </c>
      <c r="C21" s="213" t="s">
        <v>175</v>
      </c>
      <c r="D21" s="213" t="s">
        <v>175</v>
      </c>
      <c r="E21" s="213" t="s">
        <v>175</v>
      </c>
      <c r="F21" s="59">
        <v>628898</v>
      </c>
      <c r="G21" s="45">
        <v>11.3</v>
      </c>
    </row>
    <row r="22" spans="1:7" ht="22.5" customHeight="1">
      <c r="A22" s="43">
        <v>9</v>
      </c>
      <c r="B22" s="60" t="s">
        <v>12</v>
      </c>
      <c r="C22" s="213" t="s">
        <v>175</v>
      </c>
      <c r="D22" s="213" t="s">
        <v>178</v>
      </c>
      <c r="E22" s="213" t="s">
        <v>188</v>
      </c>
      <c r="F22" s="59">
        <v>628647</v>
      </c>
      <c r="G22" s="45">
        <v>1.6</v>
      </c>
    </row>
    <row r="23" spans="1:7" ht="22.5" customHeight="1">
      <c r="A23" s="43">
        <v>10</v>
      </c>
      <c r="B23" s="60" t="s">
        <v>12</v>
      </c>
      <c r="C23" s="213" t="s">
        <v>175</v>
      </c>
      <c r="D23" s="213" t="s">
        <v>178</v>
      </c>
      <c r="E23" s="213" t="s">
        <v>178</v>
      </c>
      <c r="F23" s="59">
        <v>629314</v>
      </c>
      <c r="G23" s="45">
        <v>1.2</v>
      </c>
    </row>
    <row r="24" spans="1:7" ht="22.5" customHeight="1">
      <c r="A24" s="43">
        <v>11</v>
      </c>
      <c r="B24" s="60" t="s">
        <v>12</v>
      </c>
      <c r="C24" s="213" t="s">
        <v>175</v>
      </c>
      <c r="D24" s="213" t="s">
        <v>178</v>
      </c>
      <c r="E24" s="213" t="s">
        <v>189</v>
      </c>
      <c r="F24" s="59">
        <v>629506</v>
      </c>
      <c r="G24" s="45">
        <v>45</v>
      </c>
    </row>
    <row r="25" spans="1:7" ht="22.5" customHeight="1">
      <c r="A25" s="43">
        <v>12</v>
      </c>
      <c r="B25" s="60" t="s">
        <v>12</v>
      </c>
      <c r="C25" s="213" t="s">
        <v>175</v>
      </c>
      <c r="D25" s="213" t="s">
        <v>184</v>
      </c>
      <c r="E25" s="213" t="s">
        <v>700</v>
      </c>
      <c r="F25" s="59">
        <v>628587</v>
      </c>
      <c r="G25" s="45">
        <v>0.6</v>
      </c>
    </row>
    <row r="26" spans="1:7" ht="22.5" customHeight="1">
      <c r="A26" s="43">
        <v>13</v>
      </c>
      <c r="B26" s="60" t="s">
        <v>12</v>
      </c>
      <c r="C26" s="213" t="s">
        <v>175</v>
      </c>
      <c r="D26" s="213" t="s">
        <v>184</v>
      </c>
      <c r="E26" s="213" t="s">
        <v>185</v>
      </c>
      <c r="F26" s="59">
        <v>628588</v>
      </c>
      <c r="G26" s="46">
        <v>10</v>
      </c>
    </row>
    <row r="27" spans="1:7" ht="22.5" customHeight="1">
      <c r="A27" s="43">
        <v>14</v>
      </c>
      <c r="B27" s="60" t="s">
        <v>12</v>
      </c>
      <c r="C27" s="213" t="s">
        <v>175</v>
      </c>
      <c r="D27" s="213" t="s">
        <v>184</v>
      </c>
      <c r="E27" s="213" t="s">
        <v>186</v>
      </c>
      <c r="F27" s="59">
        <v>628759</v>
      </c>
      <c r="G27" s="45">
        <v>21</v>
      </c>
    </row>
    <row r="28" spans="1:7" ht="22.5" customHeight="1">
      <c r="A28" s="43">
        <v>15</v>
      </c>
      <c r="B28" s="60" t="s">
        <v>12</v>
      </c>
      <c r="C28" s="213" t="s">
        <v>175</v>
      </c>
      <c r="D28" s="213" t="s">
        <v>190</v>
      </c>
      <c r="E28" s="213" t="s">
        <v>191</v>
      </c>
      <c r="F28" s="59">
        <v>629323</v>
      </c>
      <c r="G28" s="47">
        <v>22</v>
      </c>
    </row>
    <row r="29" spans="1:7" ht="22.5" customHeight="1">
      <c r="A29" s="43">
        <v>1</v>
      </c>
      <c r="B29" s="60" t="s">
        <v>15</v>
      </c>
      <c r="C29" s="213" t="s">
        <v>175</v>
      </c>
      <c r="D29" s="213" t="s">
        <v>182</v>
      </c>
      <c r="E29" s="213" t="s">
        <v>699</v>
      </c>
      <c r="F29" s="59">
        <v>628683</v>
      </c>
      <c r="G29" s="48">
        <v>8</v>
      </c>
    </row>
    <row r="30" spans="1:7" ht="22.5" customHeight="1">
      <c r="A30" s="43">
        <v>2</v>
      </c>
      <c r="B30" s="60" t="s">
        <v>15</v>
      </c>
      <c r="C30" s="213" t="s">
        <v>175</v>
      </c>
      <c r="D30" s="213" t="s">
        <v>182</v>
      </c>
      <c r="E30" s="213" t="s">
        <v>183</v>
      </c>
      <c r="F30" s="59">
        <v>629251</v>
      </c>
      <c r="G30" s="48">
        <v>3</v>
      </c>
    </row>
    <row r="31" spans="1:7" ht="22.5" customHeight="1">
      <c r="A31" s="43">
        <v>3</v>
      </c>
      <c r="B31" s="60" t="s">
        <v>15</v>
      </c>
      <c r="C31" s="213" t="s">
        <v>175</v>
      </c>
      <c r="D31" s="213" t="s">
        <v>184</v>
      </c>
      <c r="E31" s="213" t="s">
        <v>186</v>
      </c>
      <c r="F31" s="59">
        <v>628759</v>
      </c>
      <c r="G31" s="48">
        <v>15</v>
      </c>
    </row>
  </sheetData>
  <mergeCells count="6">
    <mergeCell ref="A6:A7"/>
    <mergeCell ref="E6:E7"/>
    <mergeCell ref="F6:F7"/>
    <mergeCell ref="C1:E1"/>
    <mergeCell ref="B6:B7"/>
    <mergeCell ref="C6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  <rowBreaks count="1" manualBreakCount="1">
    <brk id="20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68"/>
  <dimension ref="A1:F17"/>
  <sheetViews>
    <sheetView view="pageBreakPreview" zoomScaleSheetLayoutView="100" workbookViewId="0">
      <selection activeCell="J11" sqref="J11"/>
    </sheetView>
  </sheetViews>
  <sheetFormatPr defaultColWidth="8.42578125" defaultRowHeight="27.75" customHeight="1"/>
  <cols>
    <col min="1" max="1" width="8.85546875" style="228" customWidth="1"/>
    <col min="2" max="2" width="17.28515625" style="228" customWidth="1"/>
    <col min="3" max="3" width="19.7109375" style="228" customWidth="1"/>
    <col min="4" max="5" width="20.140625" style="228" customWidth="1"/>
    <col min="6" max="6" width="20.5703125" style="228" customWidth="1"/>
    <col min="7" max="16384" width="8.42578125" style="228"/>
  </cols>
  <sheetData>
    <row r="1" spans="1:6" ht="27.75" customHeight="1">
      <c r="A1" s="737" t="s">
        <v>1044</v>
      </c>
      <c r="B1" s="737"/>
      <c r="C1" s="737"/>
      <c r="D1" s="737"/>
      <c r="E1" s="737"/>
      <c r="F1" s="737"/>
    </row>
    <row r="2" spans="1:6" ht="27.75" customHeight="1">
      <c r="A2" s="85" t="s">
        <v>725</v>
      </c>
      <c r="B2" s="86" t="s">
        <v>1</v>
      </c>
      <c r="C2" s="86" t="s">
        <v>726</v>
      </c>
      <c r="D2" s="86" t="s">
        <v>217</v>
      </c>
      <c r="E2" s="86" t="s">
        <v>288</v>
      </c>
      <c r="F2" s="86" t="s">
        <v>4</v>
      </c>
    </row>
    <row r="3" spans="1:6" ht="27.75" customHeight="1">
      <c r="A3" s="738" t="s">
        <v>371</v>
      </c>
      <c r="B3" s="738"/>
      <c r="C3" s="738"/>
      <c r="D3" s="738"/>
      <c r="E3" s="738"/>
      <c r="F3" s="225"/>
    </row>
    <row r="4" spans="1:6" ht="27.75" customHeight="1">
      <c r="A4" s="53">
        <v>1</v>
      </c>
      <c r="B4" s="226" t="s">
        <v>6</v>
      </c>
      <c r="C4" s="59">
        <v>21</v>
      </c>
      <c r="D4" s="51">
        <v>6</v>
      </c>
      <c r="E4" s="59">
        <v>11</v>
      </c>
      <c r="F4" s="87">
        <f t="shared" ref="F4:F17" si="0">SUM(C4:E4)</f>
        <v>38</v>
      </c>
    </row>
    <row r="5" spans="1:6" ht="27.75" customHeight="1">
      <c r="A5" s="53">
        <v>2</v>
      </c>
      <c r="B5" s="226" t="s">
        <v>7</v>
      </c>
      <c r="C5" s="59"/>
      <c r="D5" s="51">
        <v>6</v>
      </c>
      <c r="E5" s="59"/>
      <c r="F5" s="87">
        <f t="shared" si="0"/>
        <v>6</v>
      </c>
    </row>
    <row r="6" spans="1:6" ht="27.75" customHeight="1">
      <c r="A6" s="53">
        <v>3</v>
      </c>
      <c r="B6" s="226" t="s">
        <v>8</v>
      </c>
      <c r="C6" s="59">
        <v>10</v>
      </c>
      <c r="D6" s="51"/>
      <c r="E6" s="59"/>
      <c r="F6" s="87">
        <f t="shared" si="0"/>
        <v>10</v>
      </c>
    </row>
    <row r="7" spans="1:6" ht="27.75" customHeight="1">
      <c r="A7" s="53">
        <v>4</v>
      </c>
      <c r="B7" s="226" t="s">
        <v>9</v>
      </c>
      <c r="C7" s="59"/>
      <c r="D7" s="51"/>
      <c r="E7" s="59"/>
      <c r="F7" s="87">
        <f t="shared" si="0"/>
        <v>0</v>
      </c>
    </row>
    <row r="8" spans="1:6" ht="27.75" customHeight="1">
      <c r="A8" s="53">
        <v>5</v>
      </c>
      <c r="B8" s="226" t="s">
        <v>11</v>
      </c>
      <c r="C8" s="59">
        <v>8</v>
      </c>
      <c r="D8" s="51"/>
      <c r="E8" s="59"/>
      <c r="F8" s="87">
        <f t="shared" si="0"/>
        <v>8</v>
      </c>
    </row>
    <row r="9" spans="1:6" ht="27.75" customHeight="1">
      <c r="A9" s="53">
        <v>6</v>
      </c>
      <c r="B9" s="226" t="s">
        <v>16</v>
      </c>
      <c r="C9" s="59"/>
      <c r="D9" s="51"/>
      <c r="E9" s="59"/>
      <c r="F9" s="87">
        <f t="shared" si="0"/>
        <v>0</v>
      </c>
    </row>
    <row r="10" spans="1:6" ht="27.75" customHeight="1">
      <c r="A10" s="53">
        <v>7</v>
      </c>
      <c r="B10" s="226" t="s">
        <v>14</v>
      </c>
      <c r="C10" s="59"/>
      <c r="D10" s="51"/>
      <c r="E10" s="59"/>
      <c r="F10" s="87">
        <f t="shared" si="0"/>
        <v>0</v>
      </c>
    </row>
    <row r="11" spans="1:6" ht="27.75" customHeight="1">
      <c r="A11" s="53">
        <v>8</v>
      </c>
      <c r="B11" s="226" t="s">
        <v>13</v>
      </c>
      <c r="C11" s="59"/>
      <c r="D11" s="51"/>
      <c r="E11" s="59">
        <v>1</v>
      </c>
      <c r="F11" s="87">
        <f t="shared" si="0"/>
        <v>1</v>
      </c>
    </row>
    <row r="12" spans="1:6" ht="27.75" customHeight="1">
      <c r="A12" s="53">
        <v>9</v>
      </c>
      <c r="B12" s="226" t="s">
        <v>12</v>
      </c>
      <c r="C12" s="59">
        <v>2</v>
      </c>
      <c r="D12" s="51"/>
      <c r="E12" s="59"/>
      <c r="F12" s="87">
        <f t="shared" si="0"/>
        <v>2</v>
      </c>
    </row>
    <row r="13" spans="1:6" ht="27.75" customHeight="1">
      <c r="A13" s="53">
        <v>10</v>
      </c>
      <c r="B13" s="227" t="s">
        <v>17</v>
      </c>
      <c r="C13" s="59"/>
      <c r="D13" s="51"/>
      <c r="E13" s="51"/>
      <c r="F13" s="87">
        <f t="shared" si="0"/>
        <v>0</v>
      </c>
    </row>
    <row r="14" spans="1:6" ht="27.75" customHeight="1">
      <c r="A14" s="53">
        <v>11</v>
      </c>
      <c r="B14" s="227" t="s">
        <v>18</v>
      </c>
      <c r="C14" s="51"/>
      <c r="D14" s="51"/>
      <c r="E14" s="51"/>
      <c r="F14" s="87">
        <f t="shared" si="0"/>
        <v>0</v>
      </c>
    </row>
    <row r="15" spans="1:6" ht="27.75" customHeight="1">
      <c r="A15" s="53">
        <v>12</v>
      </c>
      <c r="B15" s="227" t="s">
        <v>616</v>
      </c>
      <c r="C15" s="51"/>
      <c r="D15" s="51"/>
      <c r="E15" s="51"/>
      <c r="F15" s="87">
        <f t="shared" si="0"/>
        <v>0</v>
      </c>
    </row>
    <row r="16" spans="1:6" ht="27.75" customHeight="1">
      <c r="A16" s="53">
        <v>13</v>
      </c>
      <c r="B16" s="227" t="s">
        <v>15</v>
      </c>
      <c r="C16" s="51"/>
      <c r="D16" s="51"/>
      <c r="E16" s="51"/>
      <c r="F16" s="87">
        <f t="shared" si="0"/>
        <v>0</v>
      </c>
    </row>
    <row r="17" spans="1:6" ht="27.75" customHeight="1">
      <c r="A17" s="739" t="s">
        <v>4</v>
      </c>
      <c r="B17" s="739"/>
      <c r="C17" s="87">
        <f t="shared" ref="C17:E17" si="1">SUM(C4:C16)</f>
        <v>41</v>
      </c>
      <c r="D17" s="87">
        <f t="shared" si="1"/>
        <v>12</v>
      </c>
      <c r="E17" s="300">
        <f t="shared" si="1"/>
        <v>12</v>
      </c>
      <c r="F17" s="87">
        <f t="shared" si="0"/>
        <v>65</v>
      </c>
    </row>
  </sheetData>
  <mergeCells count="3">
    <mergeCell ref="A1:F1"/>
    <mergeCell ref="A3:E3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9"/>
  <dimension ref="A1:G43"/>
  <sheetViews>
    <sheetView view="pageBreakPreview" zoomScaleSheetLayoutView="100" workbookViewId="0">
      <selection activeCell="J18" sqref="J18"/>
    </sheetView>
  </sheetViews>
  <sheetFormatPr defaultRowHeight="21.75" customHeight="1"/>
  <cols>
    <col min="1" max="1" width="9.140625" style="10"/>
    <col min="2" max="2" width="19.5703125" style="10" customWidth="1"/>
    <col min="3" max="3" width="17.140625" style="10" customWidth="1"/>
    <col min="4" max="4" width="21" style="10" customWidth="1"/>
    <col min="5" max="5" width="21.7109375" style="10" customWidth="1"/>
    <col min="6" max="6" width="19.5703125" style="10" customWidth="1"/>
    <col min="7" max="7" width="21.140625" style="10" hidden="1" customWidth="1"/>
    <col min="8" max="16384" width="9.140625" style="10"/>
  </cols>
  <sheetData>
    <row r="1" spans="1:7" ht="25.5" customHeight="1">
      <c r="C1" s="662" t="s">
        <v>1066</v>
      </c>
      <c r="D1" s="662"/>
      <c r="E1" s="662"/>
    </row>
    <row r="2" spans="1:7" ht="39.75" customHeight="1">
      <c r="A2" s="8" t="s">
        <v>644</v>
      </c>
      <c r="B2" s="8" t="s">
        <v>696</v>
      </c>
      <c r="C2" s="8" t="s">
        <v>22</v>
      </c>
      <c r="D2" s="345" t="s">
        <v>23</v>
      </c>
      <c r="E2" s="345" t="s">
        <v>86</v>
      </c>
      <c r="F2" s="345" t="s">
        <v>25</v>
      </c>
      <c r="G2" s="8" t="s">
        <v>728</v>
      </c>
    </row>
    <row r="3" spans="1:7" ht="21.75" customHeight="1">
      <c r="A3" s="351">
        <v>1</v>
      </c>
      <c r="B3" s="363" t="s">
        <v>6</v>
      </c>
      <c r="C3" s="372" t="s">
        <v>216</v>
      </c>
      <c r="D3" s="305" t="s">
        <v>219</v>
      </c>
      <c r="E3" s="62" t="s">
        <v>220</v>
      </c>
      <c r="F3" s="304">
        <v>628659</v>
      </c>
      <c r="G3" s="78">
        <v>26</v>
      </c>
    </row>
    <row r="4" spans="1:7" ht="21.75" customHeight="1">
      <c r="A4" s="351">
        <v>2</v>
      </c>
      <c r="B4" s="363" t="s">
        <v>6</v>
      </c>
      <c r="C4" s="372" t="s">
        <v>216</v>
      </c>
      <c r="D4" s="305" t="s">
        <v>219</v>
      </c>
      <c r="E4" s="363" t="s">
        <v>221</v>
      </c>
      <c r="F4" s="304">
        <v>628883</v>
      </c>
      <c r="G4" s="32">
        <v>20</v>
      </c>
    </row>
    <row r="5" spans="1:7" ht="21.75" customHeight="1">
      <c r="A5" s="351">
        <v>3</v>
      </c>
      <c r="B5" s="363" t="s">
        <v>6</v>
      </c>
      <c r="C5" s="372" t="s">
        <v>216</v>
      </c>
      <c r="D5" s="305" t="s">
        <v>219</v>
      </c>
      <c r="E5" s="363" t="s">
        <v>223</v>
      </c>
      <c r="F5" s="304">
        <v>628902</v>
      </c>
      <c r="G5" s="32">
        <v>10</v>
      </c>
    </row>
    <row r="6" spans="1:7" ht="21.75" customHeight="1">
      <c r="A6" s="351">
        <v>4</v>
      </c>
      <c r="B6" s="363" t="s">
        <v>6</v>
      </c>
      <c r="C6" s="372" t="s">
        <v>216</v>
      </c>
      <c r="D6" s="305" t="s">
        <v>219</v>
      </c>
      <c r="E6" s="363" t="s">
        <v>222</v>
      </c>
      <c r="F6" s="304">
        <v>629270</v>
      </c>
      <c r="G6" s="78">
        <v>480</v>
      </c>
    </row>
    <row r="7" spans="1:7" ht="21.75" customHeight="1">
      <c r="A7" s="351">
        <v>5</v>
      </c>
      <c r="B7" s="363" t="s">
        <v>6</v>
      </c>
      <c r="C7" s="372" t="s">
        <v>216</v>
      </c>
      <c r="D7" s="372" t="s">
        <v>729</v>
      </c>
      <c r="E7" s="372" t="s">
        <v>729</v>
      </c>
      <c r="F7" s="304">
        <v>629420</v>
      </c>
      <c r="G7" s="78">
        <v>117</v>
      </c>
    </row>
    <row r="8" spans="1:7" ht="21.75" customHeight="1">
      <c r="A8" s="351">
        <v>6</v>
      </c>
      <c r="B8" s="363" t="s">
        <v>6</v>
      </c>
      <c r="C8" s="372" t="s">
        <v>216</v>
      </c>
      <c r="D8" s="372" t="s">
        <v>729</v>
      </c>
      <c r="E8" s="363" t="s">
        <v>730</v>
      </c>
      <c r="F8" s="304">
        <v>629050</v>
      </c>
      <c r="G8" s="78">
        <f>245+21.23</f>
        <v>266.23</v>
      </c>
    </row>
    <row r="9" spans="1:7" ht="21.75" customHeight="1">
      <c r="A9" s="351">
        <v>7</v>
      </c>
      <c r="B9" s="363" t="s">
        <v>6</v>
      </c>
      <c r="C9" s="372" t="s">
        <v>216</v>
      </c>
      <c r="D9" s="372" t="s">
        <v>729</v>
      </c>
      <c r="E9" s="372" t="s">
        <v>731</v>
      </c>
      <c r="F9" s="90">
        <v>628947</v>
      </c>
      <c r="G9" s="78">
        <v>131</v>
      </c>
    </row>
    <row r="10" spans="1:7" ht="21.75" customHeight="1">
      <c r="A10" s="351">
        <v>8</v>
      </c>
      <c r="B10" s="363" t="s">
        <v>6</v>
      </c>
      <c r="C10" s="372" t="s">
        <v>216</v>
      </c>
      <c r="D10" s="371" t="s">
        <v>224</v>
      </c>
      <c r="E10" s="371" t="s">
        <v>224</v>
      </c>
      <c r="F10" s="304">
        <v>629013</v>
      </c>
      <c r="G10" s="78">
        <v>25</v>
      </c>
    </row>
    <row r="11" spans="1:7" ht="21.75" customHeight="1">
      <c r="A11" s="351">
        <v>9</v>
      </c>
      <c r="B11" s="363" t="s">
        <v>6</v>
      </c>
      <c r="C11" s="372" t="s">
        <v>216</v>
      </c>
      <c r="D11" s="371" t="s">
        <v>224</v>
      </c>
      <c r="E11" s="30" t="s">
        <v>225</v>
      </c>
      <c r="F11" s="348" t="s">
        <v>732</v>
      </c>
      <c r="G11" s="32">
        <v>16</v>
      </c>
    </row>
    <row r="12" spans="1:7" ht="21.75" customHeight="1">
      <c r="A12" s="351">
        <v>10</v>
      </c>
      <c r="B12" s="363" t="s">
        <v>6</v>
      </c>
      <c r="C12" s="372" t="s">
        <v>216</v>
      </c>
      <c r="D12" s="371" t="s">
        <v>224</v>
      </c>
      <c r="E12" s="30" t="s">
        <v>226</v>
      </c>
      <c r="F12" s="304">
        <v>628849</v>
      </c>
      <c r="G12" s="72">
        <v>20</v>
      </c>
    </row>
    <row r="13" spans="1:7" ht="21.75" customHeight="1">
      <c r="A13" s="351">
        <v>11</v>
      </c>
      <c r="B13" s="363" t="s">
        <v>6</v>
      </c>
      <c r="C13" s="372" t="s">
        <v>216</v>
      </c>
      <c r="D13" s="305" t="s">
        <v>227</v>
      </c>
      <c r="E13" s="108" t="s">
        <v>229</v>
      </c>
      <c r="F13" s="304">
        <v>628824</v>
      </c>
      <c r="G13" s="57">
        <v>384</v>
      </c>
    </row>
    <row r="14" spans="1:7" ht="21.75" customHeight="1">
      <c r="A14" s="351">
        <v>12</v>
      </c>
      <c r="B14" s="363" t="s">
        <v>6</v>
      </c>
      <c r="C14" s="372" t="s">
        <v>216</v>
      </c>
      <c r="D14" s="305" t="s">
        <v>227</v>
      </c>
      <c r="E14" s="108" t="s">
        <v>228</v>
      </c>
      <c r="F14" s="304">
        <v>629007</v>
      </c>
      <c r="G14" s="72">
        <v>108</v>
      </c>
    </row>
    <row r="15" spans="1:7" ht="21.75" customHeight="1">
      <c r="A15" s="351">
        <v>13</v>
      </c>
      <c r="B15" s="363" t="s">
        <v>6</v>
      </c>
      <c r="C15" s="372" t="s">
        <v>216</v>
      </c>
      <c r="D15" s="108" t="s">
        <v>230</v>
      </c>
      <c r="E15" s="108" t="s">
        <v>230</v>
      </c>
      <c r="F15" s="304">
        <v>628562</v>
      </c>
    </row>
    <row r="16" spans="1:7" ht="21.75" customHeight="1">
      <c r="A16" s="351">
        <v>14</v>
      </c>
      <c r="B16" s="363" t="s">
        <v>6</v>
      </c>
      <c r="C16" s="372" t="s">
        <v>216</v>
      </c>
      <c r="D16" s="108" t="s">
        <v>230</v>
      </c>
      <c r="E16" s="108" t="s">
        <v>233</v>
      </c>
      <c r="F16" s="304">
        <v>629033</v>
      </c>
    </row>
    <row r="17" spans="1:6" ht="21.75" customHeight="1">
      <c r="A17" s="351">
        <v>15</v>
      </c>
      <c r="B17" s="363" t="s">
        <v>6</v>
      </c>
      <c r="C17" s="372" t="s">
        <v>216</v>
      </c>
      <c r="D17" s="108" t="s">
        <v>230</v>
      </c>
      <c r="E17" s="108" t="s">
        <v>232</v>
      </c>
      <c r="F17" s="304">
        <v>629126</v>
      </c>
    </row>
    <row r="18" spans="1:6" ht="21.75" customHeight="1">
      <c r="A18" s="351">
        <v>16</v>
      </c>
      <c r="B18" s="363" t="s">
        <v>6</v>
      </c>
      <c r="C18" s="372" t="s">
        <v>216</v>
      </c>
      <c r="D18" s="108" t="s">
        <v>230</v>
      </c>
      <c r="E18" s="375" t="s">
        <v>231</v>
      </c>
      <c r="F18" s="304">
        <v>629382</v>
      </c>
    </row>
    <row r="19" spans="1:6" ht="21.75" customHeight="1">
      <c r="A19" s="351">
        <v>17</v>
      </c>
      <c r="B19" s="373" t="s">
        <v>6</v>
      </c>
      <c r="C19" s="372" t="s">
        <v>216</v>
      </c>
      <c r="D19" s="64" t="s">
        <v>234</v>
      </c>
      <c r="E19" s="64" t="s">
        <v>235</v>
      </c>
      <c r="F19" s="304">
        <v>629391</v>
      </c>
    </row>
    <row r="20" spans="1:6" ht="21.75" customHeight="1">
      <c r="A20" s="351">
        <v>18</v>
      </c>
      <c r="B20" s="373" t="s">
        <v>6</v>
      </c>
      <c r="C20" s="372" t="s">
        <v>216</v>
      </c>
      <c r="D20" s="64" t="s">
        <v>234</v>
      </c>
      <c r="E20" s="64" t="s">
        <v>236</v>
      </c>
      <c r="F20" s="304">
        <v>629312</v>
      </c>
    </row>
    <row r="21" spans="1:6" ht="21.75" customHeight="1">
      <c r="A21" s="351">
        <v>19</v>
      </c>
      <c r="B21" s="373" t="s">
        <v>6</v>
      </c>
      <c r="C21" s="372" t="s">
        <v>216</v>
      </c>
      <c r="D21" s="64" t="s">
        <v>234</v>
      </c>
      <c r="E21" s="64" t="s">
        <v>237</v>
      </c>
      <c r="F21" s="304">
        <v>629089</v>
      </c>
    </row>
    <row r="22" spans="1:6" ht="21.75" customHeight="1">
      <c r="A22" s="351">
        <v>20</v>
      </c>
      <c r="B22" s="373" t="s">
        <v>6</v>
      </c>
      <c r="C22" s="372" t="s">
        <v>216</v>
      </c>
      <c r="D22" s="371" t="s">
        <v>246</v>
      </c>
      <c r="E22" s="62" t="s">
        <v>733</v>
      </c>
      <c r="F22" s="402">
        <v>629154</v>
      </c>
    </row>
    <row r="23" spans="1:6" ht="21.75" customHeight="1">
      <c r="A23" s="351">
        <v>21</v>
      </c>
      <c r="B23" s="373" t="s">
        <v>6</v>
      </c>
      <c r="C23" s="372" t="s">
        <v>216</v>
      </c>
      <c r="D23" s="371" t="s">
        <v>241</v>
      </c>
      <c r="E23" s="229" t="s">
        <v>242</v>
      </c>
      <c r="F23" s="81">
        <v>629177</v>
      </c>
    </row>
    <row r="24" spans="1:6" ht="21.75" customHeight="1">
      <c r="A24" s="351">
        <v>1</v>
      </c>
      <c r="B24" s="363" t="s">
        <v>8</v>
      </c>
      <c r="C24" s="372" t="s">
        <v>216</v>
      </c>
      <c r="D24" s="372" t="s">
        <v>729</v>
      </c>
      <c r="E24" s="372" t="s">
        <v>729</v>
      </c>
      <c r="F24" s="304">
        <v>629420</v>
      </c>
    </row>
    <row r="25" spans="1:6" ht="21.75" customHeight="1">
      <c r="A25" s="351">
        <v>2</v>
      </c>
      <c r="B25" s="363" t="s">
        <v>8</v>
      </c>
      <c r="C25" s="372" t="s">
        <v>216</v>
      </c>
      <c r="D25" s="372" t="s">
        <v>729</v>
      </c>
      <c r="E25" s="403" t="s">
        <v>734</v>
      </c>
      <c r="F25" s="304">
        <v>629543</v>
      </c>
    </row>
    <row r="26" spans="1:6" ht="21.75" customHeight="1">
      <c r="A26" s="351">
        <v>3</v>
      </c>
      <c r="B26" s="363" t="s">
        <v>8</v>
      </c>
      <c r="C26" s="372" t="s">
        <v>216</v>
      </c>
      <c r="D26" s="305" t="s">
        <v>230</v>
      </c>
      <c r="E26" s="108" t="s">
        <v>232</v>
      </c>
      <c r="F26" s="304">
        <v>629126</v>
      </c>
    </row>
    <row r="27" spans="1:6" ht="21.75" customHeight="1">
      <c r="A27" s="351">
        <v>4</v>
      </c>
      <c r="B27" s="363" t="s">
        <v>8</v>
      </c>
      <c r="C27" s="372" t="s">
        <v>216</v>
      </c>
      <c r="D27" s="305" t="s">
        <v>230</v>
      </c>
      <c r="E27" s="108" t="s">
        <v>231</v>
      </c>
      <c r="F27" s="304">
        <v>629382</v>
      </c>
    </row>
    <row r="28" spans="1:6" ht="21.75" customHeight="1">
      <c r="A28" s="351">
        <v>5</v>
      </c>
      <c r="B28" s="363" t="s">
        <v>8</v>
      </c>
      <c r="C28" s="372" t="s">
        <v>216</v>
      </c>
      <c r="D28" s="363" t="s">
        <v>735</v>
      </c>
      <c r="E28" s="363" t="s">
        <v>247</v>
      </c>
      <c r="F28" s="304">
        <v>628874</v>
      </c>
    </row>
    <row r="29" spans="1:6" ht="21.75" customHeight="1">
      <c r="A29" s="351">
        <v>6</v>
      </c>
      <c r="B29" s="363" t="s">
        <v>8</v>
      </c>
      <c r="C29" s="372" t="s">
        <v>216</v>
      </c>
      <c r="D29" s="363" t="s">
        <v>735</v>
      </c>
      <c r="E29" s="363" t="s">
        <v>733</v>
      </c>
      <c r="F29" s="304">
        <v>629154</v>
      </c>
    </row>
    <row r="30" spans="1:6" ht="21.75" customHeight="1">
      <c r="A30" s="351">
        <v>7</v>
      </c>
      <c r="B30" s="363" t="s">
        <v>8</v>
      </c>
      <c r="C30" s="372" t="s">
        <v>216</v>
      </c>
      <c r="D30" s="363" t="s">
        <v>735</v>
      </c>
      <c r="E30" s="363" t="s">
        <v>735</v>
      </c>
      <c r="F30" s="304">
        <v>629414</v>
      </c>
    </row>
    <row r="31" spans="1:6" ht="21.75" customHeight="1">
      <c r="A31" s="351">
        <v>8</v>
      </c>
      <c r="B31" s="363" t="s">
        <v>8</v>
      </c>
      <c r="C31" s="372" t="s">
        <v>216</v>
      </c>
      <c r="D31" s="363" t="s">
        <v>736</v>
      </c>
      <c r="E31" s="230" t="s">
        <v>737</v>
      </c>
      <c r="F31" s="81">
        <v>628822</v>
      </c>
    </row>
    <row r="32" spans="1:6" ht="21.75" customHeight="1">
      <c r="A32" s="351">
        <v>9</v>
      </c>
      <c r="B32" s="363" t="s">
        <v>8</v>
      </c>
      <c r="C32" s="372" t="s">
        <v>216</v>
      </c>
      <c r="D32" s="372" t="s">
        <v>241</v>
      </c>
      <c r="E32" s="372" t="s">
        <v>242</v>
      </c>
      <c r="F32" s="304">
        <v>629177</v>
      </c>
    </row>
    <row r="33" spans="1:6" ht="21.75" customHeight="1">
      <c r="A33" s="351">
        <v>10</v>
      </c>
      <c r="B33" s="363" t="s">
        <v>8</v>
      </c>
      <c r="C33" s="372" t="s">
        <v>216</v>
      </c>
      <c r="D33" s="372" t="s">
        <v>241</v>
      </c>
      <c r="E33" s="229" t="s">
        <v>738</v>
      </c>
      <c r="F33" s="81">
        <v>629023</v>
      </c>
    </row>
    <row r="34" spans="1:6" ht="21.75" customHeight="1">
      <c r="A34" s="351">
        <v>1</v>
      </c>
      <c r="B34" s="363" t="s">
        <v>1037</v>
      </c>
      <c r="C34" s="372" t="s">
        <v>216</v>
      </c>
      <c r="D34" s="363" t="s">
        <v>735</v>
      </c>
      <c r="E34" s="363" t="s">
        <v>733</v>
      </c>
      <c r="F34" s="304">
        <v>629154</v>
      </c>
    </row>
    <row r="35" spans="1:6" ht="21.75" customHeight="1">
      <c r="A35" s="351">
        <v>2</v>
      </c>
      <c r="B35" s="363" t="s">
        <v>1037</v>
      </c>
      <c r="C35" s="372" t="s">
        <v>216</v>
      </c>
      <c r="D35" s="363" t="s">
        <v>735</v>
      </c>
      <c r="E35" s="363" t="s">
        <v>735</v>
      </c>
      <c r="F35" s="304">
        <v>629414</v>
      </c>
    </row>
    <row r="36" spans="1:6" ht="21.75" customHeight="1">
      <c r="A36" s="351">
        <v>3</v>
      </c>
      <c r="B36" s="363" t="s">
        <v>1037</v>
      </c>
      <c r="C36" s="372" t="s">
        <v>216</v>
      </c>
      <c r="D36" s="372" t="s">
        <v>243</v>
      </c>
      <c r="E36" s="363" t="s">
        <v>245</v>
      </c>
      <c r="F36" s="304">
        <v>628623</v>
      </c>
    </row>
    <row r="37" spans="1:6" ht="21.75" customHeight="1">
      <c r="A37" s="351">
        <v>4</v>
      </c>
      <c r="B37" s="363" t="s">
        <v>1037</v>
      </c>
      <c r="C37" s="372" t="s">
        <v>216</v>
      </c>
      <c r="D37" s="372" t="s">
        <v>243</v>
      </c>
      <c r="E37" s="372" t="s">
        <v>244</v>
      </c>
      <c r="F37" s="304">
        <v>628706</v>
      </c>
    </row>
    <row r="38" spans="1:6" ht="21.75" customHeight="1">
      <c r="A38" s="351">
        <v>5</v>
      </c>
      <c r="B38" s="363" t="s">
        <v>1037</v>
      </c>
      <c r="C38" s="372" t="s">
        <v>216</v>
      </c>
      <c r="D38" s="372" t="s">
        <v>243</v>
      </c>
      <c r="E38" s="363" t="s">
        <v>243</v>
      </c>
      <c r="F38" s="304">
        <v>629290</v>
      </c>
    </row>
    <row r="39" spans="1:6" ht="21.75" customHeight="1">
      <c r="A39" s="351">
        <v>6</v>
      </c>
      <c r="B39" s="363" t="s">
        <v>1037</v>
      </c>
      <c r="C39" s="372" t="s">
        <v>216</v>
      </c>
      <c r="D39" s="108" t="s">
        <v>238</v>
      </c>
      <c r="E39" s="108" t="s">
        <v>238</v>
      </c>
      <c r="F39" s="304">
        <v>628776</v>
      </c>
    </row>
    <row r="40" spans="1:6" ht="21.75" customHeight="1">
      <c r="A40" s="351">
        <v>7</v>
      </c>
      <c r="B40" s="363" t="s">
        <v>1037</v>
      </c>
      <c r="C40" s="372" t="s">
        <v>216</v>
      </c>
      <c r="D40" s="108" t="s">
        <v>238</v>
      </c>
      <c r="E40" s="108" t="s">
        <v>239</v>
      </c>
      <c r="F40" s="304">
        <v>629339</v>
      </c>
    </row>
    <row r="41" spans="1:6" ht="21.75" customHeight="1">
      <c r="A41" s="351">
        <v>8</v>
      </c>
      <c r="B41" s="363" t="s">
        <v>1037</v>
      </c>
      <c r="C41" s="372" t="s">
        <v>216</v>
      </c>
      <c r="D41" s="108" t="s">
        <v>238</v>
      </c>
      <c r="E41" s="108" t="s">
        <v>240</v>
      </c>
      <c r="F41" s="304">
        <v>628920</v>
      </c>
    </row>
    <row r="42" spans="1:6" ht="21.75" customHeight="1">
      <c r="A42" s="351">
        <v>1</v>
      </c>
      <c r="B42" s="373" t="s">
        <v>12</v>
      </c>
      <c r="C42" s="372" t="s">
        <v>216</v>
      </c>
      <c r="D42" s="363" t="s">
        <v>736</v>
      </c>
      <c r="E42" s="111" t="s">
        <v>737</v>
      </c>
      <c r="F42" s="304">
        <v>628822</v>
      </c>
    </row>
    <row r="43" spans="1:6" ht="21.75" customHeight="1">
      <c r="A43" s="351">
        <v>2</v>
      </c>
      <c r="B43" s="373" t="s">
        <v>12</v>
      </c>
      <c r="C43" s="372" t="s">
        <v>216</v>
      </c>
      <c r="D43" s="373" t="s">
        <v>246</v>
      </c>
      <c r="E43" s="30" t="s">
        <v>247</v>
      </c>
      <c r="F43" s="370">
        <v>628874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23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70"/>
  <dimension ref="A1:G27"/>
  <sheetViews>
    <sheetView view="pageBreakPreview" zoomScaleSheetLayoutView="100" workbookViewId="0">
      <selection activeCell="J12" sqref="J12"/>
    </sheetView>
  </sheetViews>
  <sheetFormatPr defaultRowHeight="20.25" customHeight="1"/>
  <cols>
    <col min="1" max="1" width="6.42578125" style="10" customWidth="1"/>
    <col min="2" max="2" width="19.7109375" style="10" customWidth="1"/>
    <col min="3" max="3" width="16.85546875" style="10" customWidth="1"/>
    <col min="4" max="4" width="22.140625" style="10" customWidth="1"/>
    <col min="5" max="5" width="22.7109375" style="28" customWidth="1"/>
    <col min="6" max="6" width="23.7109375" style="10" customWidth="1"/>
    <col min="7" max="7" width="21.42578125" style="10" hidden="1" customWidth="1"/>
    <col min="8" max="16384" width="9.140625" style="10"/>
  </cols>
  <sheetData>
    <row r="1" spans="1:7" ht="24.75" customHeight="1">
      <c r="C1" s="662" t="s">
        <v>1095</v>
      </c>
      <c r="D1" s="662"/>
      <c r="E1" s="662"/>
    </row>
    <row r="2" spans="1:7" ht="29.25" customHeight="1">
      <c r="A2" s="50" t="s">
        <v>142</v>
      </c>
      <c r="B2" s="17" t="s">
        <v>21</v>
      </c>
      <c r="C2" s="17" t="s">
        <v>22</v>
      </c>
      <c r="D2" s="17" t="s">
        <v>23</v>
      </c>
      <c r="E2" s="425" t="s">
        <v>86</v>
      </c>
      <c r="F2" s="99" t="s">
        <v>25</v>
      </c>
      <c r="G2" s="17" t="s">
        <v>26</v>
      </c>
    </row>
    <row r="3" spans="1:7" ht="27" customHeight="1">
      <c r="A3" s="59">
        <v>1</v>
      </c>
      <c r="B3" s="35" t="s">
        <v>6</v>
      </c>
      <c r="C3" s="35" t="s">
        <v>1096</v>
      </c>
      <c r="D3" s="35" t="s">
        <v>249</v>
      </c>
      <c r="E3" s="35" t="s">
        <v>249</v>
      </c>
      <c r="F3" s="57">
        <v>628792</v>
      </c>
      <c r="G3" s="59">
        <v>45</v>
      </c>
    </row>
    <row r="4" spans="1:7" ht="27" customHeight="1">
      <c r="A4" s="59">
        <v>2</v>
      </c>
      <c r="B4" s="35" t="s">
        <v>6</v>
      </c>
      <c r="C4" s="419" t="s">
        <v>1096</v>
      </c>
      <c r="D4" s="35" t="s">
        <v>249</v>
      </c>
      <c r="E4" s="35" t="s">
        <v>250</v>
      </c>
      <c r="F4" s="57">
        <v>629331</v>
      </c>
      <c r="G4" s="59">
        <v>30</v>
      </c>
    </row>
    <row r="5" spans="1:7" ht="27" customHeight="1">
      <c r="A5" s="675">
        <v>3</v>
      </c>
      <c r="B5" s="35" t="s">
        <v>6</v>
      </c>
      <c r="C5" s="419" t="s">
        <v>1096</v>
      </c>
      <c r="D5" s="35" t="s">
        <v>251</v>
      </c>
      <c r="E5" s="673" t="s">
        <v>251</v>
      </c>
      <c r="F5" s="675">
        <v>629444</v>
      </c>
      <c r="G5" s="59">
        <v>16.420000000000002</v>
      </c>
    </row>
    <row r="6" spans="1:7" ht="27" customHeight="1">
      <c r="A6" s="676"/>
      <c r="B6" s="35" t="s">
        <v>6</v>
      </c>
      <c r="C6" s="419" t="s">
        <v>1096</v>
      </c>
      <c r="D6" s="35" t="s">
        <v>254</v>
      </c>
      <c r="E6" s="674"/>
      <c r="F6" s="740"/>
      <c r="G6" s="59">
        <v>3</v>
      </c>
    </row>
    <row r="7" spans="1:7" ht="27" customHeight="1">
      <c r="A7" s="59">
        <v>4</v>
      </c>
      <c r="B7" s="35" t="s">
        <v>6</v>
      </c>
      <c r="C7" s="419" t="s">
        <v>1096</v>
      </c>
      <c r="D7" s="35" t="s">
        <v>252</v>
      </c>
      <c r="E7" s="35" t="s">
        <v>217</v>
      </c>
      <c r="F7" s="59">
        <v>629599</v>
      </c>
      <c r="G7" s="59">
        <v>22</v>
      </c>
    </row>
    <row r="8" spans="1:7" ht="27" customHeight="1">
      <c r="A8" s="59">
        <v>5</v>
      </c>
      <c r="B8" s="35" t="s">
        <v>6</v>
      </c>
      <c r="C8" s="419" t="s">
        <v>1096</v>
      </c>
      <c r="D8" s="35" t="s">
        <v>253</v>
      </c>
      <c r="E8" s="35" t="s">
        <v>253</v>
      </c>
      <c r="F8" s="72">
        <v>628789</v>
      </c>
      <c r="G8" s="59">
        <v>23</v>
      </c>
    </row>
    <row r="9" spans="1:7" ht="27" customHeight="1">
      <c r="A9" s="59">
        <v>6</v>
      </c>
      <c r="B9" s="35" t="s">
        <v>6</v>
      </c>
      <c r="C9" s="419" t="s">
        <v>1096</v>
      </c>
      <c r="D9" s="35" t="s">
        <v>254</v>
      </c>
      <c r="E9" s="35" t="s">
        <v>255</v>
      </c>
      <c r="F9" s="59">
        <v>628604</v>
      </c>
      <c r="G9" s="59">
        <v>2</v>
      </c>
    </row>
    <row r="10" spans="1:7" ht="27" customHeight="1">
      <c r="A10" s="59">
        <v>1</v>
      </c>
      <c r="B10" s="35" t="s">
        <v>256</v>
      </c>
      <c r="C10" s="419" t="s">
        <v>1096</v>
      </c>
      <c r="D10" s="35" t="s">
        <v>249</v>
      </c>
      <c r="E10" s="35" t="s">
        <v>249</v>
      </c>
      <c r="F10" s="57">
        <v>628792</v>
      </c>
      <c r="G10" s="59">
        <v>80</v>
      </c>
    </row>
    <row r="11" spans="1:7" ht="27" customHeight="1">
      <c r="A11" s="59">
        <v>2</v>
      </c>
      <c r="B11" s="35" t="s">
        <v>256</v>
      </c>
      <c r="C11" s="419" t="s">
        <v>1096</v>
      </c>
      <c r="D11" s="35" t="s">
        <v>249</v>
      </c>
      <c r="E11" s="35" t="s">
        <v>250</v>
      </c>
      <c r="F11" s="57">
        <v>629331</v>
      </c>
      <c r="G11" s="59">
        <v>80</v>
      </c>
    </row>
    <row r="12" spans="1:7" ht="27" customHeight="1">
      <c r="A12" s="59">
        <v>3</v>
      </c>
      <c r="B12" s="35" t="s">
        <v>256</v>
      </c>
      <c r="C12" s="419" t="s">
        <v>1096</v>
      </c>
      <c r="D12" s="35" t="s">
        <v>257</v>
      </c>
      <c r="E12" s="35" t="s">
        <v>257</v>
      </c>
      <c r="F12" s="292">
        <v>629557</v>
      </c>
      <c r="G12" s="59">
        <v>29.56</v>
      </c>
    </row>
    <row r="13" spans="1:7" ht="27" customHeight="1">
      <c r="A13" s="59">
        <v>4</v>
      </c>
      <c r="B13" s="35" t="s">
        <v>256</v>
      </c>
      <c r="C13" s="419" t="s">
        <v>1096</v>
      </c>
      <c r="D13" s="35" t="s">
        <v>257</v>
      </c>
      <c r="E13" s="35" t="s">
        <v>258</v>
      </c>
      <c r="F13" s="292">
        <v>629685</v>
      </c>
      <c r="G13" s="59">
        <v>10</v>
      </c>
    </row>
    <row r="14" spans="1:7" ht="27" customHeight="1">
      <c r="A14" s="59">
        <v>5</v>
      </c>
      <c r="B14" s="35" t="s">
        <v>256</v>
      </c>
      <c r="C14" s="419" t="s">
        <v>1096</v>
      </c>
      <c r="D14" s="35" t="s">
        <v>257</v>
      </c>
      <c r="E14" s="35" t="s">
        <v>259</v>
      </c>
      <c r="F14" s="292">
        <v>629502</v>
      </c>
      <c r="G14" s="59">
        <v>0.7</v>
      </c>
    </row>
    <row r="15" spans="1:7" ht="27" customHeight="1">
      <c r="A15" s="59">
        <v>6</v>
      </c>
      <c r="B15" s="35" t="s">
        <v>256</v>
      </c>
      <c r="C15" s="419" t="s">
        <v>1096</v>
      </c>
      <c r="D15" s="35" t="s">
        <v>252</v>
      </c>
      <c r="E15" s="35" t="s">
        <v>739</v>
      </c>
      <c r="F15" s="292">
        <v>629542</v>
      </c>
      <c r="G15" s="59">
        <v>30</v>
      </c>
    </row>
    <row r="27" spans="6:6" ht="20.25" customHeight="1">
      <c r="F27" s="10">
        <v>629672</v>
      </c>
    </row>
  </sheetData>
  <mergeCells count="4">
    <mergeCell ref="E5:E6"/>
    <mergeCell ref="A5:A6"/>
    <mergeCell ref="F5:F6"/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76"/>
  <dimension ref="A1:I30"/>
  <sheetViews>
    <sheetView view="pageBreakPreview" zoomScaleSheetLayoutView="100" workbookViewId="0">
      <selection activeCell="J8" sqref="J8"/>
    </sheetView>
  </sheetViews>
  <sheetFormatPr defaultRowHeight="21" customHeight="1"/>
  <cols>
    <col min="1" max="1" width="10" style="6" customWidth="1"/>
    <col min="2" max="2" width="18.42578125" style="240" customWidth="1"/>
    <col min="3" max="3" width="13.42578125" style="210" customWidth="1"/>
    <col min="4" max="4" width="15.85546875" style="240" customWidth="1"/>
    <col min="5" max="5" width="21.140625" style="241" customWidth="1"/>
    <col min="6" max="6" width="20.5703125" style="210" customWidth="1"/>
    <col min="7" max="7" width="12.140625" style="242" hidden="1" customWidth="1"/>
    <col min="8" max="8" width="21.5703125" style="210" hidden="1" customWidth="1"/>
    <col min="9" max="9" width="9.140625" style="6" customWidth="1"/>
    <col min="10" max="16384" width="9.140625" style="6"/>
  </cols>
  <sheetData>
    <row r="1" spans="1:9" ht="32.25" customHeight="1">
      <c r="C1" s="662" t="s">
        <v>1067</v>
      </c>
      <c r="D1" s="662"/>
      <c r="E1" s="662"/>
    </row>
    <row r="2" spans="1:9" s="119" customFormat="1" ht="33" customHeight="1">
      <c r="A2" s="345" t="s">
        <v>142</v>
      </c>
      <c r="B2" s="8" t="s">
        <v>21</v>
      </c>
      <c r="C2" s="8" t="s">
        <v>22</v>
      </c>
      <c r="D2" s="8" t="s">
        <v>23</v>
      </c>
      <c r="E2" s="349" t="s">
        <v>86</v>
      </c>
      <c r="F2" s="99" t="s">
        <v>25</v>
      </c>
      <c r="G2" s="29" t="s">
        <v>26</v>
      </c>
      <c r="H2" s="8" t="s">
        <v>87</v>
      </c>
    </row>
    <row r="3" spans="1:9" ht="30" customHeight="1">
      <c r="A3" s="12">
        <v>1</v>
      </c>
      <c r="B3" s="415" t="s">
        <v>6</v>
      </c>
      <c r="C3" s="108" t="s">
        <v>288</v>
      </c>
      <c r="D3" s="201" t="s">
        <v>289</v>
      </c>
      <c r="E3" s="108" t="s">
        <v>289</v>
      </c>
      <c r="F3" s="24">
        <v>629549</v>
      </c>
      <c r="G3" s="84">
        <v>20</v>
      </c>
      <c r="H3" s="66">
        <v>2612009022003</v>
      </c>
    </row>
    <row r="4" spans="1:9" ht="30" customHeight="1">
      <c r="A4" s="12">
        <v>2</v>
      </c>
      <c r="B4" s="415" t="s">
        <v>6</v>
      </c>
      <c r="C4" s="108" t="s">
        <v>288</v>
      </c>
      <c r="D4" s="201" t="s">
        <v>289</v>
      </c>
      <c r="E4" s="108" t="s">
        <v>290</v>
      </c>
      <c r="F4" s="24">
        <v>629145</v>
      </c>
      <c r="G4" s="84">
        <v>38</v>
      </c>
      <c r="H4" s="66">
        <v>2603006007011</v>
      </c>
    </row>
    <row r="5" spans="1:9" ht="30" customHeight="1">
      <c r="A5" s="12">
        <v>3</v>
      </c>
      <c r="B5" s="415" t="s">
        <v>6</v>
      </c>
      <c r="C5" s="108" t="s">
        <v>288</v>
      </c>
      <c r="D5" s="201" t="s">
        <v>289</v>
      </c>
      <c r="E5" s="108" t="s">
        <v>291</v>
      </c>
      <c r="F5" s="24">
        <v>629130</v>
      </c>
      <c r="G5" s="84">
        <v>31</v>
      </c>
      <c r="H5" s="66">
        <v>2603011025004</v>
      </c>
      <c r="I5" s="239"/>
    </row>
    <row r="6" spans="1:9" ht="30" customHeight="1">
      <c r="A6" s="12">
        <v>4</v>
      </c>
      <c r="B6" s="415" t="s">
        <v>6</v>
      </c>
      <c r="C6" s="108" t="s">
        <v>288</v>
      </c>
      <c r="D6" s="201" t="s">
        <v>289</v>
      </c>
      <c r="E6" s="108" t="s">
        <v>292</v>
      </c>
      <c r="F6" s="24">
        <v>628935</v>
      </c>
      <c r="G6" s="84">
        <v>15</v>
      </c>
      <c r="H6" s="66">
        <v>2603011028010</v>
      </c>
    </row>
    <row r="7" spans="1:9" ht="30" customHeight="1">
      <c r="A7" s="12">
        <v>5</v>
      </c>
      <c r="B7" s="415" t="s">
        <v>6</v>
      </c>
      <c r="C7" s="108" t="s">
        <v>288</v>
      </c>
      <c r="D7" s="201" t="s">
        <v>294</v>
      </c>
      <c r="E7" s="108" t="s">
        <v>294</v>
      </c>
      <c r="F7" s="24">
        <v>629071</v>
      </c>
      <c r="G7" s="84">
        <v>31</v>
      </c>
      <c r="H7" s="66">
        <v>2603011061004</v>
      </c>
    </row>
    <row r="8" spans="1:9" ht="30" customHeight="1">
      <c r="A8" s="12">
        <v>6</v>
      </c>
      <c r="B8" s="415" t="s">
        <v>6</v>
      </c>
      <c r="C8" s="108" t="s">
        <v>288</v>
      </c>
      <c r="D8" s="201" t="s">
        <v>294</v>
      </c>
      <c r="E8" s="108" t="s">
        <v>295</v>
      </c>
      <c r="F8" s="24">
        <v>629213</v>
      </c>
      <c r="G8" s="84">
        <v>24</v>
      </c>
      <c r="H8" s="66">
        <v>2604012027008</v>
      </c>
    </row>
    <row r="9" spans="1:9" ht="30" customHeight="1">
      <c r="A9" s="12">
        <v>7</v>
      </c>
      <c r="B9" s="415" t="s">
        <v>6</v>
      </c>
      <c r="C9" s="108" t="s">
        <v>288</v>
      </c>
      <c r="D9" s="201" t="s">
        <v>294</v>
      </c>
      <c r="E9" s="108" t="s">
        <v>296</v>
      </c>
      <c r="F9" s="24">
        <v>629026</v>
      </c>
      <c r="G9" s="84">
        <v>39</v>
      </c>
      <c r="H9" s="66">
        <v>2605014040005</v>
      </c>
    </row>
    <row r="10" spans="1:9" ht="30" customHeight="1">
      <c r="A10" s="12">
        <v>8</v>
      </c>
      <c r="B10" s="415" t="s">
        <v>6</v>
      </c>
      <c r="C10" s="108" t="s">
        <v>288</v>
      </c>
      <c r="D10" s="201" t="s">
        <v>294</v>
      </c>
      <c r="E10" s="108" t="s">
        <v>297</v>
      </c>
      <c r="F10" s="24">
        <v>629595</v>
      </c>
      <c r="G10" s="84">
        <v>46</v>
      </c>
      <c r="H10" s="66">
        <v>2605014041006</v>
      </c>
    </row>
    <row r="11" spans="1:9" ht="30" customHeight="1">
      <c r="A11" s="12">
        <v>9</v>
      </c>
      <c r="B11" s="415" t="s">
        <v>6</v>
      </c>
      <c r="C11" s="108" t="s">
        <v>288</v>
      </c>
      <c r="D11" s="201" t="s">
        <v>774</v>
      </c>
      <c r="E11" s="108" t="s">
        <v>774</v>
      </c>
      <c r="F11" s="24">
        <v>629239</v>
      </c>
      <c r="G11" s="84">
        <v>30</v>
      </c>
      <c r="H11" s="3"/>
    </row>
    <row r="12" spans="1:9" ht="30" customHeight="1">
      <c r="A12" s="12">
        <v>10</v>
      </c>
      <c r="B12" s="415" t="s">
        <v>6</v>
      </c>
      <c r="C12" s="108" t="s">
        <v>288</v>
      </c>
      <c r="D12" s="201" t="s">
        <v>774</v>
      </c>
      <c r="E12" s="108" t="s">
        <v>775</v>
      </c>
      <c r="F12" s="24">
        <v>629271</v>
      </c>
      <c r="G12" s="84">
        <v>81</v>
      </c>
      <c r="H12" s="66">
        <v>2605018020001</v>
      </c>
    </row>
    <row r="13" spans="1:9" ht="30" customHeight="1">
      <c r="A13" s="12">
        <v>11</v>
      </c>
      <c r="B13" s="415" t="s">
        <v>6</v>
      </c>
      <c r="C13" s="108" t="s">
        <v>288</v>
      </c>
      <c r="D13" s="201" t="s">
        <v>774</v>
      </c>
      <c r="E13" s="108" t="s">
        <v>776</v>
      </c>
      <c r="F13" s="24">
        <v>629452</v>
      </c>
      <c r="G13" s="84">
        <v>35</v>
      </c>
      <c r="H13" s="66">
        <v>2605018036005</v>
      </c>
    </row>
    <row r="14" spans="1:9" ht="30" customHeight="1">
      <c r="A14" s="12">
        <v>1</v>
      </c>
      <c r="B14" s="415" t="s">
        <v>13</v>
      </c>
      <c r="C14" s="108" t="s">
        <v>288</v>
      </c>
      <c r="D14" s="220" t="s">
        <v>293</v>
      </c>
      <c r="E14" s="108" t="s">
        <v>293</v>
      </c>
      <c r="F14" s="24">
        <v>628984</v>
      </c>
      <c r="G14" s="84">
        <v>17</v>
      </c>
      <c r="H14" s="66">
        <v>2603011037003</v>
      </c>
    </row>
    <row r="17" ht="20.25" customHeight="1"/>
    <row r="18" ht="20.25" customHeight="1"/>
    <row r="19" ht="20.25" customHeight="1"/>
    <row r="30" ht="20.25" customHeight="1"/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72"/>
  <dimension ref="A1:G17"/>
  <sheetViews>
    <sheetView view="pageBreakPreview" zoomScaleSheetLayoutView="100" workbookViewId="0">
      <selection activeCell="K10" sqref="K10"/>
    </sheetView>
  </sheetViews>
  <sheetFormatPr defaultColWidth="8.42578125" defaultRowHeight="27.75" customHeight="1"/>
  <cols>
    <col min="1" max="1" width="8.85546875" style="228" customWidth="1"/>
    <col min="2" max="2" width="13.42578125" style="228" bestFit="1" customWidth="1"/>
    <col min="3" max="3" width="13.5703125" style="228" customWidth="1"/>
    <col min="4" max="4" width="14.85546875" style="228" customWidth="1"/>
    <col min="5" max="5" width="18.7109375" style="228" customWidth="1"/>
    <col min="6" max="6" width="18.28515625" style="228" customWidth="1"/>
    <col min="7" max="7" width="22.28515625" style="228" customWidth="1"/>
    <col min="8" max="16384" width="8.42578125" style="228"/>
  </cols>
  <sheetData>
    <row r="1" spans="1:7" ht="27.75" customHeight="1">
      <c r="A1" s="737" t="s">
        <v>1045</v>
      </c>
      <c r="B1" s="737"/>
      <c r="C1" s="737"/>
      <c r="D1" s="737"/>
      <c r="E1" s="737"/>
      <c r="F1" s="737"/>
      <c r="G1" s="737"/>
    </row>
    <row r="2" spans="1:7" ht="27.75" customHeight="1">
      <c r="A2" s="85" t="s">
        <v>725</v>
      </c>
      <c r="B2" s="86" t="s">
        <v>1</v>
      </c>
      <c r="C2" s="86" t="s">
        <v>260</v>
      </c>
      <c r="D2" s="86" t="s">
        <v>262</v>
      </c>
      <c r="E2" s="86" t="s">
        <v>370</v>
      </c>
      <c r="F2" s="86" t="s">
        <v>49</v>
      </c>
      <c r="G2" s="86" t="s">
        <v>4</v>
      </c>
    </row>
    <row r="3" spans="1:7" ht="27.75" customHeight="1">
      <c r="A3" s="738" t="s">
        <v>371</v>
      </c>
      <c r="B3" s="738"/>
      <c r="C3" s="738"/>
      <c r="D3" s="738"/>
      <c r="E3" s="738"/>
      <c r="F3" s="738"/>
      <c r="G3" s="225"/>
    </row>
    <row r="4" spans="1:7" ht="27.75" customHeight="1">
      <c r="A4" s="53">
        <v>1</v>
      </c>
      <c r="B4" s="226" t="s">
        <v>6</v>
      </c>
      <c r="C4" s="51"/>
      <c r="D4" s="59"/>
      <c r="E4" s="59"/>
      <c r="F4" s="59">
        <v>26</v>
      </c>
      <c r="G4" s="87">
        <f>SUM(C4:F4)</f>
        <v>26</v>
      </c>
    </row>
    <row r="5" spans="1:7" ht="27.75" customHeight="1">
      <c r="A5" s="53">
        <v>2</v>
      </c>
      <c r="B5" s="226" t="s">
        <v>7</v>
      </c>
      <c r="C5" s="51"/>
      <c r="D5" s="59"/>
      <c r="E5" s="59"/>
      <c r="F5" s="59">
        <v>4</v>
      </c>
      <c r="G5" s="87">
        <f t="shared" ref="G5:G17" si="0">SUM(C5:F5)</f>
        <v>4</v>
      </c>
    </row>
    <row r="6" spans="1:7" ht="27.75" customHeight="1">
      <c r="A6" s="53">
        <v>3</v>
      </c>
      <c r="B6" s="226" t="s">
        <v>8</v>
      </c>
      <c r="C6" s="51"/>
      <c r="D6" s="59"/>
      <c r="E6" s="59"/>
      <c r="F6" s="59">
        <v>6</v>
      </c>
      <c r="G6" s="87">
        <f t="shared" si="0"/>
        <v>6</v>
      </c>
    </row>
    <row r="7" spans="1:7" ht="27.75" customHeight="1">
      <c r="A7" s="53">
        <v>4</v>
      </c>
      <c r="B7" s="226" t="s">
        <v>9</v>
      </c>
      <c r="C7" s="51"/>
      <c r="D7" s="59"/>
      <c r="E7" s="59"/>
      <c r="F7" s="59"/>
      <c r="G7" s="87">
        <f t="shared" si="0"/>
        <v>0</v>
      </c>
    </row>
    <row r="8" spans="1:7" ht="27.75" customHeight="1">
      <c r="A8" s="53">
        <v>5</v>
      </c>
      <c r="B8" s="226" t="s">
        <v>11</v>
      </c>
      <c r="C8" s="51">
        <v>3</v>
      </c>
      <c r="D8" s="59">
        <v>26</v>
      </c>
      <c r="E8" s="59"/>
      <c r="F8" s="59"/>
      <c r="G8" s="87">
        <f t="shared" si="0"/>
        <v>29</v>
      </c>
    </row>
    <row r="9" spans="1:7" ht="27.75" customHeight="1">
      <c r="A9" s="53">
        <v>6</v>
      </c>
      <c r="B9" s="226" t="s">
        <v>16</v>
      </c>
      <c r="C9" s="51"/>
      <c r="D9" s="59"/>
      <c r="E9" s="59"/>
      <c r="F9" s="59"/>
      <c r="G9" s="87">
        <f t="shared" si="0"/>
        <v>0</v>
      </c>
    </row>
    <row r="10" spans="1:7" ht="27.75" customHeight="1">
      <c r="A10" s="53">
        <v>7</v>
      </c>
      <c r="B10" s="226" t="s">
        <v>14</v>
      </c>
      <c r="C10" s="51"/>
      <c r="D10" s="59">
        <v>1</v>
      </c>
      <c r="E10" s="59"/>
      <c r="F10" s="59">
        <v>4</v>
      </c>
      <c r="G10" s="87">
        <f t="shared" si="0"/>
        <v>5</v>
      </c>
    </row>
    <row r="11" spans="1:7" ht="27.75" customHeight="1">
      <c r="A11" s="53">
        <v>8</v>
      </c>
      <c r="B11" s="226" t="s">
        <v>13</v>
      </c>
      <c r="C11" s="51"/>
      <c r="D11" s="59">
        <v>2</v>
      </c>
      <c r="E11" s="59"/>
      <c r="F11" s="59"/>
      <c r="G11" s="87">
        <f t="shared" si="0"/>
        <v>2</v>
      </c>
    </row>
    <row r="12" spans="1:7" ht="27.75" customHeight="1">
      <c r="A12" s="53">
        <v>9</v>
      </c>
      <c r="B12" s="226" t="s">
        <v>12</v>
      </c>
      <c r="C12" s="51"/>
      <c r="D12" s="59"/>
      <c r="E12" s="59"/>
      <c r="F12" s="59">
        <v>14</v>
      </c>
      <c r="G12" s="87">
        <f t="shared" si="0"/>
        <v>14</v>
      </c>
    </row>
    <row r="13" spans="1:7" ht="27.75" customHeight="1">
      <c r="A13" s="53">
        <v>10</v>
      </c>
      <c r="B13" s="227" t="s">
        <v>17</v>
      </c>
      <c r="C13" s="51"/>
      <c r="D13" s="59"/>
      <c r="E13" s="51"/>
      <c r="F13" s="59"/>
      <c r="G13" s="87">
        <f t="shared" si="0"/>
        <v>0</v>
      </c>
    </row>
    <row r="14" spans="1:7" ht="27.75" customHeight="1">
      <c r="A14" s="53">
        <v>11</v>
      </c>
      <c r="B14" s="227" t="s">
        <v>18</v>
      </c>
      <c r="C14" s="51"/>
      <c r="D14" s="59"/>
      <c r="E14" s="51"/>
      <c r="F14" s="59"/>
      <c r="G14" s="87">
        <f t="shared" si="0"/>
        <v>0</v>
      </c>
    </row>
    <row r="15" spans="1:7" ht="27.75" customHeight="1">
      <c r="A15" s="53">
        <v>12</v>
      </c>
      <c r="B15" s="227" t="s">
        <v>616</v>
      </c>
      <c r="C15" s="51"/>
      <c r="D15" s="59"/>
      <c r="E15" s="51"/>
      <c r="F15" s="59">
        <v>1</v>
      </c>
      <c r="G15" s="87">
        <f t="shared" si="0"/>
        <v>1</v>
      </c>
    </row>
    <row r="16" spans="1:7" ht="27.75" customHeight="1">
      <c r="A16" s="53">
        <v>13</v>
      </c>
      <c r="B16" s="227" t="s">
        <v>15</v>
      </c>
      <c r="C16" s="51"/>
      <c r="D16" s="59"/>
      <c r="E16" s="51"/>
      <c r="F16" s="59"/>
      <c r="G16" s="87">
        <f t="shared" si="0"/>
        <v>0</v>
      </c>
    </row>
    <row r="17" spans="1:7" ht="27.75" customHeight="1">
      <c r="A17" s="658" t="s">
        <v>4</v>
      </c>
      <c r="B17" s="658"/>
      <c r="C17" s="50">
        <f t="shared" ref="C17:F17" si="1">SUM(C4:C16)</f>
        <v>3</v>
      </c>
      <c r="D17" s="50">
        <f t="shared" si="1"/>
        <v>29</v>
      </c>
      <c r="E17" s="50">
        <f t="shared" si="1"/>
        <v>0</v>
      </c>
      <c r="F17" s="50">
        <f t="shared" si="1"/>
        <v>55</v>
      </c>
      <c r="G17" s="50">
        <f t="shared" si="0"/>
        <v>87</v>
      </c>
    </row>
  </sheetData>
  <mergeCells count="3">
    <mergeCell ref="A1:G1"/>
    <mergeCell ref="A3:F3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73"/>
  <dimension ref="A1:H34"/>
  <sheetViews>
    <sheetView view="pageBreakPreview" zoomScaleSheetLayoutView="100" workbookViewId="0">
      <selection activeCell="L14" sqref="L14"/>
    </sheetView>
  </sheetViews>
  <sheetFormatPr defaultRowHeight="22.5" customHeight="1"/>
  <cols>
    <col min="1" max="1" width="6.5703125" style="119" customWidth="1"/>
    <col min="2" max="2" width="20" style="119" customWidth="1"/>
    <col min="3" max="3" width="11.7109375" style="6" customWidth="1"/>
    <col min="4" max="4" width="22.140625" style="210" customWidth="1"/>
    <col min="5" max="5" width="18.7109375" style="6" bestFit="1" customWidth="1"/>
    <col min="6" max="6" width="20.140625" style="6" customWidth="1"/>
    <col min="7" max="7" width="17.28515625" style="6" hidden="1" customWidth="1"/>
    <col min="8" max="8" width="11.28515625" style="6" hidden="1" customWidth="1"/>
    <col min="9" max="16384" width="9.140625" style="6"/>
  </cols>
  <sheetData>
    <row r="1" spans="1:8" ht="28.5" customHeight="1">
      <c r="C1" s="662" t="s">
        <v>1068</v>
      </c>
      <c r="D1" s="662"/>
      <c r="E1" s="662"/>
    </row>
    <row r="2" spans="1:8" ht="33.75" customHeight="1">
      <c r="A2" s="345" t="s">
        <v>142</v>
      </c>
      <c r="B2" s="8" t="s">
        <v>21</v>
      </c>
      <c r="C2" s="8" t="s">
        <v>22</v>
      </c>
      <c r="D2" s="8" t="s">
        <v>23</v>
      </c>
      <c r="E2" s="8" t="s">
        <v>86</v>
      </c>
      <c r="F2" s="8" t="s">
        <v>1038</v>
      </c>
      <c r="G2" s="8" t="s">
        <v>26</v>
      </c>
      <c r="H2" s="8" t="s">
        <v>87</v>
      </c>
    </row>
    <row r="3" spans="1:8" ht="27.75" customHeight="1">
      <c r="A3" s="343">
        <v>1</v>
      </c>
      <c r="B3" s="373" t="s">
        <v>11</v>
      </c>
      <c r="C3" s="373" t="s">
        <v>260</v>
      </c>
      <c r="D3" s="373" t="s">
        <v>260</v>
      </c>
      <c r="E3" s="373" t="s">
        <v>263</v>
      </c>
      <c r="F3" s="343">
        <v>620951</v>
      </c>
      <c r="G3" s="232">
        <v>22</v>
      </c>
      <c r="H3" s="233">
        <v>82</v>
      </c>
    </row>
    <row r="4" spans="1:8" ht="27.75" customHeight="1">
      <c r="A4" s="340">
        <v>2</v>
      </c>
      <c r="B4" s="373" t="s">
        <v>11</v>
      </c>
      <c r="C4" s="373" t="s">
        <v>260</v>
      </c>
      <c r="D4" s="371" t="s">
        <v>264</v>
      </c>
      <c r="E4" s="371" t="s">
        <v>265</v>
      </c>
      <c r="F4" s="340">
        <v>628844</v>
      </c>
      <c r="G4" s="67">
        <v>48.11</v>
      </c>
      <c r="H4" s="233">
        <v>358</v>
      </c>
    </row>
    <row r="5" spans="1:8" ht="27.75" customHeight="1">
      <c r="A5" s="340">
        <v>3</v>
      </c>
      <c r="B5" s="373" t="s">
        <v>11</v>
      </c>
      <c r="C5" s="373" t="s">
        <v>260</v>
      </c>
      <c r="D5" s="371" t="s">
        <v>264</v>
      </c>
      <c r="E5" s="371" t="s">
        <v>744</v>
      </c>
      <c r="F5" s="340">
        <v>628702</v>
      </c>
      <c r="G5" s="67">
        <v>70.25</v>
      </c>
      <c r="H5" s="233">
        <v>124.13</v>
      </c>
    </row>
    <row r="34" ht="21.75" customHeight="1"/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74"/>
  <dimension ref="A1:G31"/>
  <sheetViews>
    <sheetView view="pageBreakPreview" zoomScaleSheetLayoutView="100" workbookViewId="0">
      <selection activeCell="J13" sqref="J13"/>
    </sheetView>
  </sheetViews>
  <sheetFormatPr defaultRowHeight="26.25" customHeight="1"/>
  <cols>
    <col min="1" max="1" width="6.85546875" style="6" customWidth="1"/>
    <col min="2" max="2" width="23" style="6" customWidth="1"/>
    <col min="3" max="3" width="19.28515625" style="6" customWidth="1"/>
    <col min="4" max="4" width="20.7109375" style="6" customWidth="1"/>
    <col min="5" max="5" width="18.42578125" style="6" customWidth="1"/>
    <col min="6" max="6" width="21.5703125" style="6" customWidth="1"/>
    <col min="7" max="7" width="19.28515625" style="144" hidden="1" customWidth="1"/>
    <col min="8" max="16384" width="9.140625" style="6"/>
  </cols>
  <sheetData>
    <row r="1" spans="1:7" ht="26.25" customHeight="1">
      <c r="C1" s="662" t="s">
        <v>1069</v>
      </c>
      <c r="D1" s="662"/>
      <c r="E1" s="662"/>
    </row>
    <row r="2" spans="1:7" s="119" customFormat="1" ht="26.25" customHeight="1">
      <c r="A2" s="234" t="s">
        <v>0</v>
      </c>
      <c r="B2" s="234" t="s">
        <v>696</v>
      </c>
      <c r="C2" s="234" t="s">
        <v>22</v>
      </c>
      <c r="D2" s="234" t="s">
        <v>23</v>
      </c>
      <c r="E2" s="234" t="s">
        <v>86</v>
      </c>
      <c r="F2" s="8" t="s">
        <v>53</v>
      </c>
      <c r="G2" s="141" t="s">
        <v>26</v>
      </c>
    </row>
    <row r="3" spans="1:7" ht="26.25" customHeight="1">
      <c r="A3" s="376">
        <v>1</v>
      </c>
      <c r="B3" s="235" t="s">
        <v>14</v>
      </c>
      <c r="C3" s="235" t="s">
        <v>1070</v>
      </c>
      <c r="D3" s="235" t="s">
        <v>284</v>
      </c>
      <c r="E3" s="235" t="s">
        <v>285</v>
      </c>
      <c r="F3" s="266">
        <v>629616</v>
      </c>
      <c r="G3" s="236">
        <v>3</v>
      </c>
    </row>
    <row r="4" spans="1:7" ht="26.25" customHeight="1">
      <c r="A4" s="376">
        <v>1</v>
      </c>
      <c r="B4" s="235" t="s">
        <v>13</v>
      </c>
      <c r="C4" s="235" t="s">
        <v>1070</v>
      </c>
      <c r="D4" s="235" t="s">
        <v>745</v>
      </c>
      <c r="E4" s="235" t="s">
        <v>746</v>
      </c>
      <c r="F4" s="287">
        <v>629638</v>
      </c>
      <c r="G4" s="236">
        <v>8</v>
      </c>
    </row>
    <row r="5" spans="1:7" ht="26.25" customHeight="1">
      <c r="A5" s="376">
        <v>2</v>
      </c>
      <c r="B5" s="235" t="s">
        <v>13</v>
      </c>
      <c r="C5" s="235" t="s">
        <v>1070</v>
      </c>
      <c r="D5" s="235" t="s">
        <v>284</v>
      </c>
      <c r="E5" s="235" t="s">
        <v>285</v>
      </c>
      <c r="F5" s="266">
        <v>629616</v>
      </c>
      <c r="G5" s="236">
        <v>17</v>
      </c>
    </row>
    <row r="6" spans="1:7" ht="26.25" customHeight="1">
      <c r="A6" s="376">
        <v>1</v>
      </c>
      <c r="B6" s="236" t="s">
        <v>11</v>
      </c>
      <c r="C6" s="235" t="s">
        <v>1070</v>
      </c>
      <c r="D6" s="717" t="s">
        <v>747</v>
      </c>
      <c r="E6" s="371" t="s">
        <v>748</v>
      </c>
      <c r="F6" s="370">
        <v>629647</v>
      </c>
      <c r="G6" s="143">
        <v>25</v>
      </c>
    </row>
    <row r="7" spans="1:7" ht="26.25" customHeight="1">
      <c r="A7" s="376">
        <v>2</v>
      </c>
      <c r="B7" s="236" t="s">
        <v>11</v>
      </c>
      <c r="C7" s="235" t="s">
        <v>1070</v>
      </c>
      <c r="D7" s="718"/>
      <c r="E7" s="371" t="s">
        <v>749</v>
      </c>
      <c r="F7" s="370">
        <v>629637</v>
      </c>
      <c r="G7" s="143">
        <v>26</v>
      </c>
    </row>
    <row r="8" spans="1:7" ht="26.25" customHeight="1">
      <c r="A8" s="376">
        <v>3</v>
      </c>
      <c r="B8" s="236" t="s">
        <v>11</v>
      </c>
      <c r="C8" s="235" t="s">
        <v>1070</v>
      </c>
      <c r="D8" s="717" t="s">
        <v>286</v>
      </c>
      <c r="E8" s="371" t="s">
        <v>750</v>
      </c>
      <c r="F8" s="370">
        <v>629615</v>
      </c>
      <c r="G8" s="143">
        <v>0.5</v>
      </c>
    </row>
    <row r="9" spans="1:7" ht="26.25" customHeight="1">
      <c r="A9" s="376">
        <v>4</v>
      </c>
      <c r="B9" s="236" t="s">
        <v>11</v>
      </c>
      <c r="C9" s="235" t="s">
        <v>1070</v>
      </c>
      <c r="D9" s="710"/>
      <c r="E9" s="371" t="s">
        <v>751</v>
      </c>
      <c r="F9" s="370">
        <v>629624</v>
      </c>
      <c r="G9" s="143">
        <v>3.5000000000000004</v>
      </c>
    </row>
    <row r="10" spans="1:7" ht="26.25" customHeight="1">
      <c r="A10" s="376">
        <v>5</v>
      </c>
      <c r="B10" s="236" t="s">
        <v>11</v>
      </c>
      <c r="C10" s="235" t="s">
        <v>1070</v>
      </c>
      <c r="D10" s="710"/>
      <c r="E10" s="371" t="s">
        <v>287</v>
      </c>
      <c r="F10" s="370">
        <v>629640</v>
      </c>
      <c r="G10" s="143">
        <v>4.5</v>
      </c>
    </row>
    <row r="11" spans="1:7" ht="26.25" customHeight="1">
      <c r="A11" s="376">
        <v>6</v>
      </c>
      <c r="B11" s="236" t="s">
        <v>11</v>
      </c>
      <c r="C11" s="235" t="s">
        <v>1070</v>
      </c>
      <c r="D11" s="707"/>
      <c r="E11" s="371" t="s">
        <v>752</v>
      </c>
      <c r="F11" s="370">
        <v>629659</v>
      </c>
      <c r="G11" s="143">
        <v>2.9000000000000008</v>
      </c>
    </row>
    <row r="12" spans="1:7" ht="26.25" customHeight="1">
      <c r="A12" s="376">
        <v>7</v>
      </c>
      <c r="B12" s="236" t="s">
        <v>11</v>
      </c>
      <c r="C12" s="235" t="s">
        <v>1070</v>
      </c>
      <c r="D12" s="717" t="s">
        <v>753</v>
      </c>
      <c r="E12" s="371" t="s">
        <v>754</v>
      </c>
      <c r="F12" s="370">
        <v>629619</v>
      </c>
      <c r="G12" s="143">
        <v>3.0999999999999996</v>
      </c>
    </row>
    <row r="13" spans="1:7" ht="26.25" customHeight="1">
      <c r="A13" s="376">
        <v>8</v>
      </c>
      <c r="B13" s="236" t="s">
        <v>11</v>
      </c>
      <c r="C13" s="235" t="s">
        <v>1070</v>
      </c>
      <c r="D13" s="710"/>
      <c r="E13" s="371" t="s">
        <v>755</v>
      </c>
      <c r="F13" s="370">
        <v>629621</v>
      </c>
      <c r="G13" s="143">
        <v>0.30000000000000004</v>
      </c>
    </row>
    <row r="14" spans="1:7" ht="26.25" customHeight="1">
      <c r="A14" s="376">
        <v>9</v>
      </c>
      <c r="B14" s="236" t="s">
        <v>11</v>
      </c>
      <c r="C14" s="235" t="s">
        <v>1070</v>
      </c>
      <c r="D14" s="710"/>
      <c r="E14" s="371" t="s">
        <v>756</v>
      </c>
      <c r="F14" s="370">
        <v>629627</v>
      </c>
      <c r="G14" s="143">
        <v>3.3000000000000003</v>
      </c>
    </row>
    <row r="15" spans="1:7" ht="26.25" customHeight="1">
      <c r="A15" s="376">
        <v>10</v>
      </c>
      <c r="B15" s="236" t="s">
        <v>11</v>
      </c>
      <c r="C15" s="235" t="s">
        <v>1070</v>
      </c>
      <c r="D15" s="707"/>
      <c r="E15" s="371" t="s">
        <v>757</v>
      </c>
      <c r="F15" s="370">
        <v>629645</v>
      </c>
      <c r="G15" s="143">
        <v>4.6000000000000005</v>
      </c>
    </row>
    <row r="16" spans="1:7" ht="26.25" customHeight="1">
      <c r="A16" s="376">
        <v>11</v>
      </c>
      <c r="B16" s="236" t="s">
        <v>11</v>
      </c>
      <c r="C16" s="235" t="s">
        <v>1070</v>
      </c>
      <c r="D16" s="717" t="s">
        <v>758</v>
      </c>
      <c r="E16" s="371" t="s">
        <v>759</v>
      </c>
      <c r="F16" s="370">
        <v>955982</v>
      </c>
      <c r="G16" s="143">
        <v>1</v>
      </c>
    </row>
    <row r="17" spans="1:7" ht="26.25" customHeight="1">
      <c r="A17" s="376">
        <v>12</v>
      </c>
      <c r="B17" s="236" t="s">
        <v>11</v>
      </c>
      <c r="C17" s="235" t="s">
        <v>1070</v>
      </c>
      <c r="D17" s="707"/>
      <c r="E17" s="371" t="s">
        <v>283</v>
      </c>
      <c r="F17" s="370">
        <v>629032</v>
      </c>
      <c r="G17" s="143">
        <v>0.1</v>
      </c>
    </row>
    <row r="18" spans="1:7" ht="26.25" customHeight="1">
      <c r="A18" s="376">
        <v>13</v>
      </c>
      <c r="B18" s="236" t="s">
        <v>11</v>
      </c>
      <c r="C18" s="235" t="s">
        <v>1070</v>
      </c>
      <c r="D18" s="350" t="s">
        <v>760</v>
      </c>
      <c r="E18" s="371" t="s">
        <v>761</v>
      </c>
      <c r="F18" s="370">
        <v>629622</v>
      </c>
      <c r="G18" s="143">
        <v>1</v>
      </c>
    </row>
    <row r="19" spans="1:7" ht="26.25" customHeight="1">
      <c r="A19" s="376">
        <v>14</v>
      </c>
      <c r="B19" s="236" t="s">
        <v>11</v>
      </c>
      <c r="C19" s="235" t="s">
        <v>1070</v>
      </c>
      <c r="D19" s="717" t="s">
        <v>745</v>
      </c>
      <c r="E19" s="371" t="s">
        <v>762</v>
      </c>
      <c r="F19" s="370">
        <v>629639</v>
      </c>
      <c r="G19" s="143">
        <f>4+4</f>
        <v>8</v>
      </c>
    </row>
    <row r="20" spans="1:7" ht="26.25" customHeight="1">
      <c r="A20" s="376">
        <v>15</v>
      </c>
      <c r="B20" s="236" t="s">
        <v>11</v>
      </c>
      <c r="C20" s="235" t="s">
        <v>1070</v>
      </c>
      <c r="D20" s="707"/>
      <c r="E20" s="371" t="s">
        <v>763</v>
      </c>
      <c r="F20" s="370">
        <v>629661</v>
      </c>
      <c r="G20" s="143">
        <v>8</v>
      </c>
    </row>
    <row r="21" spans="1:7" ht="26.25" customHeight="1">
      <c r="A21" s="376">
        <v>16</v>
      </c>
      <c r="B21" s="236" t="s">
        <v>11</v>
      </c>
      <c r="C21" s="235" t="s">
        <v>1070</v>
      </c>
      <c r="D21" s="717" t="s">
        <v>764</v>
      </c>
      <c r="E21" s="371" t="s">
        <v>765</v>
      </c>
      <c r="F21" s="370">
        <v>629617</v>
      </c>
      <c r="G21" s="143">
        <v>25.704999999999998</v>
      </c>
    </row>
    <row r="22" spans="1:7" ht="26.25" customHeight="1">
      <c r="A22" s="376">
        <v>17</v>
      </c>
      <c r="B22" s="236" t="s">
        <v>11</v>
      </c>
      <c r="C22" s="235" t="s">
        <v>1070</v>
      </c>
      <c r="D22" s="707"/>
      <c r="E22" s="371" t="s">
        <v>766</v>
      </c>
      <c r="F22" s="370">
        <v>629649</v>
      </c>
      <c r="G22" s="143">
        <v>23.53</v>
      </c>
    </row>
    <row r="23" spans="1:7" ht="26.25" customHeight="1">
      <c r="A23" s="376">
        <v>18</v>
      </c>
      <c r="B23" s="236" t="s">
        <v>11</v>
      </c>
      <c r="C23" s="235" t="s">
        <v>1070</v>
      </c>
      <c r="D23" s="717" t="s">
        <v>284</v>
      </c>
      <c r="E23" s="371" t="s">
        <v>285</v>
      </c>
      <c r="F23" s="370">
        <v>629616</v>
      </c>
      <c r="G23" s="143">
        <v>48.5</v>
      </c>
    </row>
    <row r="24" spans="1:7" ht="26.25" customHeight="1">
      <c r="A24" s="376">
        <v>19</v>
      </c>
      <c r="B24" s="236" t="s">
        <v>11</v>
      </c>
      <c r="C24" s="235" t="s">
        <v>1070</v>
      </c>
      <c r="D24" s="710"/>
      <c r="E24" s="371" t="s">
        <v>767</v>
      </c>
      <c r="F24" s="370">
        <v>629635</v>
      </c>
      <c r="G24" s="143">
        <v>26</v>
      </c>
    </row>
    <row r="25" spans="1:7" ht="26.25" customHeight="1">
      <c r="A25" s="376">
        <v>20</v>
      </c>
      <c r="B25" s="236" t="s">
        <v>11</v>
      </c>
      <c r="C25" s="235" t="s">
        <v>1070</v>
      </c>
      <c r="D25" s="707"/>
      <c r="E25" s="371" t="s">
        <v>284</v>
      </c>
      <c r="F25" s="370">
        <v>629650</v>
      </c>
      <c r="G25" s="143">
        <v>8</v>
      </c>
    </row>
    <row r="26" spans="1:7" ht="26.25" customHeight="1">
      <c r="A26" s="376">
        <v>21</v>
      </c>
      <c r="B26" s="236" t="s">
        <v>11</v>
      </c>
      <c r="C26" s="235" t="s">
        <v>1070</v>
      </c>
      <c r="D26" s="717" t="s">
        <v>768</v>
      </c>
      <c r="E26" s="371" t="s">
        <v>769</v>
      </c>
      <c r="F26" s="370">
        <v>628893</v>
      </c>
      <c r="G26" s="143">
        <v>18</v>
      </c>
    </row>
    <row r="27" spans="1:7" ht="26.25" customHeight="1">
      <c r="A27" s="376">
        <v>22</v>
      </c>
      <c r="B27" s="236" t="s">
        <v>11</v>
      </c>
      <c r="C27" s="235" t="s">
        <v>1070</v>
      </c>
      <c r="D27" s="710"/>
      <c r="E27" s="371" t="s">
        <v>770</v>
      </c>
      <c r="F27" s="370">
        <v>629644</v>
      </c>
      <c r="G27" s="143">
        <v>18</v>
      </c>
    </row>
    <row r="28" spans="1:7" ht="26.25" customHeight="1">
      <c r="A28" s="376">
        <v>23</v>
      </c>
      <c r="B28" s="236" t="s">
        <v>11</v>
      </c>
      <c r="C28" s="235" t="s">
        <v>1070</v>
      </c>
      <c r="D28" s="707"/>
      <c r="E28" s="371" t="s">
        <v>768</v>
      </c>
      <c r="F28" s="370">
        <v>628930</v>
      </c>
      <c r="G28" s="143">
        <v>22</v>
      </c>
    </row>
    <row r="29" spans="1:7" ht="26.25" customHeight="1">
      <c r="A29" s="376">
        <v>24</v>
      </c>
      <c r="B29" s="236" t="s">
        <v>11</v>
      </c>
      <c r="C29" s="235" t="s">
        <v>1070</v>
      </c>
      <c r="D29" s="717" t="s">
        <v>771</v>
      </c>
      <c r="E29" s="371" t="s">
        <v>772</v>
      </c>
      <c r="F29" s="370">
        <v>628885</v>
      </c>
      <c r="G29" s="143">
        <v>30</v>
      </c>
    </row>
    <row r="30" spans="1:7" ht="26.25" customHeight="1">
      <c r="A30" s="376">
        <v>25</v>
      </c>
      <c r="B30" s="236" t="s">
        <v>11</v>
      </c>
      <c r="C30" s="235" t="s">
        <v>1070</v>
      </c>
      <c r="D30" s="707"/>
      <c r="E30" s="371" t="s">
        <v>773</v>
      </c>
      <c r="F30" s="370">
        <v>629658</v>
      </c>
      <c r="G30" s="143">
        <v>19</v>
      </c>
    </row>
    <row r="31" spans="1:7" ht="26.25" customHeight="1">
      <c r="A31" s="376">
        <v>26</v>
      </c>
      <c r="B31" s="236" t="s">
        <v>11</v>
      </c>
      <c r="C31" s="235" t="s">
        <v>1070</v>
      </c>
      <c r="D31" s="350" t="s">
        <v>758</v>
      </c>
      <c r="E31" s="371" t="s">
        <v>262</v>
      </c>
      <c r="F31" s="370">
        <v>629039</v>
      </c>
      <c r="G31" s="143">
        <v>2</v>
      </c>
    </row>
  </sheetData>
  <mergeCells count="10">
    <mergeCell ref="C1:E1"/>
    <mergeCell ref="D23:D25"/>
    <mergeCell ref="D26:D28"/>
    <mergeCell ref="D29:D30"/>
    <mergeCell ref="D6:D7"/>
    <mergeCell ref="D8:D11"/>
    <mergeCell ref="D12:D15"/>
    <mergeCell ref="D16:D17"/>
    <mergeCell ref="D19:D20"/>
    <mergeCell ref="D21:D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2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58">
    <tabColor rgb="FFFFFFFF"/>
  </sheetPr>
  <dimension ref="A1:T672"/>
  <sheetViews>
    <sheetView view="pageBreakPreview" zoomScaleSheetLayoutView="100" workbookViewId="0">
      <pane ySplit="2" topLeftCell="A3" activePane="bottomLeft" state="frozen"/>
      <selection activeCell="B9" sqref="B9"/>
      <selection pane="bottomLeft" activeCell="J16" sqref="J16"/>
    </sheetView>
  </sheetViews>
  <sheetFormatPr defaultColWidth="14.42578125" defaultRowHeight="15" customHeight="1"/>
  <cols>
    <col min="1" max="1" width="7.140625" style="172" customWidth="1"/>
    <col min="2" max="2" width="19.28515625" style="295" customWidth="1"/>
    <col min="3" max="3" width="18.140625" style="295" customWidth="1"/>
    <col min="4" max="4" width="22.5703125" style="172" customWidth="1"/>
    <col min="5" max="5" width="24.28515625" style="172" customWidth="1"/>
    <col min="6" max="6" width="19.28515625" style="173" customWidth="1"/>
    <col min="7" max="7" width="17.5703125" style="174" hidden="1" customWidth="1"/>
    <col min="8" max="20" width="8" style="175" customWidth="1"/>
    <col min="21" max="16384" width="14.42578125" style="175"/>
  </cols>
  <sheetData>
    <row r="1" spans="1:20" ht="24" customHeight="1">
      <c r="C1" s="662" t="s">
        <v>1071</v>
      </c>
      <c r="D1" s="662"/>
      <c r="E1" s="662"/>
    </row>
    <row r="2" spans="1:20" s="146" customFormat="1" ht="27" customHeight="1">
      <c r="A2" s="147" t="s">
        <v>51</v>
      </c>
      <c r="B2" s="148" t="s">
        <v>696</v>
      </c>
      <c r="C2" s="148" t="s">
        <v>22</v>
      </c>
      <c r="D2" s="147" t="s">
        <v>52</v>
      </c>
      <c r="E2" s="148" t="s">
        <v>24</v>
      </c>
      <c r="F2" s="149" t="s">
        <v>53</v>
      </c>
      <c r="G2" s="150" t="s">
        <v>26</v>
      </c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 s="152" customFormat="1" ht="18.75" customHeight="1">
      <c r="A3" s="351">
        <v>1</v>
      </c>
      <c r="B3" s="341" t="s">
        <v>6</v>
      </c>
      <c r="C3" s="341" t="s">
        <v>49</v>
      </c>
      <c r="D3" s="741" t="s">
        <v>54</v>
      </c>
      <c r="E3" s="341" t="s">
        <v>54</v>
      </c>
      <c r="F3" s="351">
        <v>628583</v>
      </c>
      <c r="G3" s="84">
        <v>70</v>
      </c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s="152" customFormat="1" ht="18.75" customHeight="1">
      <c r="A4" s="351">
        <v>2</v>
      </c>
      <c r="B4" s="341" t="s">
        <v>6</v>
      </c>
      <c r="C4" s="341" t="s">
        <v>49</v>
      </c>
      <c r="D4" s="741"/>
      <c r="E4" s="341" t="s">
        <v>641</v>
      </c>
      <c r="F4" s="351">
        <v>628989</v>
      </c>
      <c r="G4" s="84">
        <v>50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</row>
    <row r="5" spans="1:20" s="152" customFormat="1" ht="18.75" customHeight="1">
      <c r="A5" s="351">
        <v>3</v>
      </c>
      <c r="B5" s="341" t="s">
        <v>6</v>
      </c>
      <c r="C5" s="341" t="s">
        <v>49</v>
      </c>
      <c r="D5" s="741" t="s">
        <v>55</v>
      </c>
      <c r="E5" s="341" t="s">
        <v>56</v>
      </c>
      <c r="F5" s="351">
        <v>628597</v>
      </c>
      <c r="G5" s="84">
        <v>157.93</v>
      </c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s="152" customFormat="1" ht="18.75" customHeight="1">
      <c r="A6" s="351">
        <v>4</v>
      </c>
      <c r="B6" s="341" t="s">
        <v>6</v>
      </c>
      <c r="C6" s="341" t="s">
        <v>49</v>
      </c>
      <c r="D6" s="741"/>
      <c r="E6" s="341" t="s">
        <v>57</v>
      </c>
      <c r="F6" s="351">
        <v>628596</v>
      </c>
      <c r="G6" s="84">
        <v>302.81</v>
      </c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</row>
    <row r="7" spans="1:20" s="152" customFormat="1" ht="18.75" customHeight="1">
      <c r="A7" s="351">
        <v>5</v>
      </c>
      <c r="B7" s="341" t="s">
        <v>6</v>
      </c>
      <c r="C7" s="341" t="s">
        <v>49</v>
      </c>
      <c r="D7" s="741" t="s">
        <v>58</v>
      </c>
      <c r="E7" s="341" t="s">
        <v>58</v>
      </c>
      <c r="F7" s="351">
        <v>628811</v>
      </c>
      <c r="G7" s="12">
        <v>654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1:20" s="152" customFormat="1" ht="18.75" customHeight="1">
      <c r="A8" s="351">
        <v>6</v>
      </c>
      <c r="B8" s="341" t="s">
        <v>6</v>
      </c>
      <c r="C8" s="341" t="s">
        <v>49</v>
      </c>
      <c r="D8" s="741"/>
      <c r="E8" s="341" t="s">
        <v>59</v>
      </c>
      <c r="F8" s="351">
        <v>629015</v>
      </c>
      <c r="G8" s="12">
        <v>846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1:20" s="152" customFormat="1" ht="18.75" customHeight="1">
      <c r="A9" s="351">
        <v>7</v>
      </c>
      <c r="B9" s="341" t="s">
        <v>6</v>
      </c>
      <c r="C9" s="341" t="s">
        <v>49</v>
      </c>
      <c r="D9" s="742" t="s">
        <v>60</v>
      </c>
      <c r="E9" s="341" t="s">
        <v>28</v>
      </c>
      <c r="F9" s="351">
        <v>629748</v>
      </c>
      <c r="G9" s="84">
        <v>7</v>
      </c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1:20" s="152" customFormat="1" ht="18.75" customHeight="1">
      <c r="A10" s="351">
        <v>8</v>
      </c>
      <c r="B10" s="341" t="s">
        <v>6</v>
      </c>
      <c r="C10" s="341" t="s">
        <v>49</v>
      </c>
      <c r="D10" s="742"/>
      <c r="E10" s="341" t="s">
        <v>60</v>
      </c>
      <c r="F10" s="351">
        <v>628944</v>
      </c>
      <c r="G10" s="84">
        <v>27</v>
      </c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1:20" s="152" customFormat="1" ht="18.75" customHeight="1">
      <c r="A11" s="351">
        <v>9</v>
      </c>
      <c r="B11" s="341" t="s">
        <v>6</v>
      </c>
      <c r="C11" s="341" t="s">
        <v>49</v>
      </c>
      <c r="D11" s="742"/>
      <c r="E11" s="341" t="s">
        <v>642</v>
      </c>
      <c r="F11" s="351">
        <v>629112</v>
      </c>
      <c r="G11" s="82">
        <v>41.3</v>
      </c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spans="1:20" s="152" customFormat="1" ht="18.75" customHeight="1">
      <c r="A12" s="351">
        <v>10</v>
      </c>
      <c r="B12" s="341" t="s">
        <v>6</v>
      </c>
      <c r="C12" s="341" t="s">
        <v>49</v>
      </c>
      <c r="D12" s="742"/>
      <c r="E12" s="341" t="s">
        <v>643</v>
      </c>
      <c r="F12" s="351">
        <v>629768</v>
      </c>
      <c r="G12" s="82">
        <v>50.8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spans="1:20" s="152" customFormat="1" ht="18.75" customHeight="1">
      <c r="A13" s="351">
        <v>11</v>
      </c>
      <c r="B13" s="341" t="s">
        <v>6</v>
      </c>
      <c r="C13" s="341" t="s">
        <v>49</v>
      </c>
      <c r="D13" s="741" t="s">
        <v>63</v>
      </c>
      <c r="E13" s="341" t="s">
        <v>64</v>
      </c>
      <c r="F13" s="351">
        <v>629469</v>
      </c>
      <c r="G13" s="154">
        <v>39.24</v>
      </c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1:20" s="152" customFormat="1" ht="18.75" customHeight="1">
      <c r="A14" s="351">
        <v>12</v>
      </c>
      <c r="B14" s="341" t="s">
        <v>6</v>
      </c>
      <c r="C14" s="341" t="s">
        <v>49</v>
      </c>
      <c r="D14" s="741"/>
      <c r="E14" s="341" t="s">
        <v>63</v>
      </c>
      <c r="F14" s="351">
        <v>629218</v>
      </c>
      <c r="G14" s="84">
        <v>37.630000000000003</v>
      </c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</row>
    <row r="15" spans="1:20" s="152" customFormat="1" ht="18.75" customHeight="1">
      <c r="A15" s="351">
        <v>13</v>
      </c>
      <c r="B15" s="341" t="s">
        <v>6</v>
      </c>
      <c r="C15" s="341" t="s">
        <v>49</v>
      </c>
      <c r="D15" s="155" t="s">
        <v>65</v>
      </c>
      <c r="E15" s="155" t="s">
        <v>65</v>
      </c>
      <c r="F15" s="351">
        <v>629205</v>
      </c>
      <c r="G15" s="84">
        <v>10</v>
      </c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</row>
    <row r="16" spans="1:20" s="152" customFormat="1" ht="18.75" customHeight="1">
      <c r="A16" s="351">
        <v>14</v>
      </c>
      <c r="B16" s="341" t="s">
        <v>6</v>
      </c>
      <c r="C16" s="341" t="s">
        <v>49</v>
      </c>
      <c r="D16" s="741" t="s">
        <v>66</v>
      </c>
      <c r="E16" s="341" t="s">
        <v>67</v>
      </c>
      <c r="F16" s="351">
        <v>629280</v>
      </c>
      <c r="G16" s="84">
        <v>9.3000000000000007</v>
      </c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</row>
    <row r="17" spans="1:20" s="152" customFormat="1" ht="18.75" customHeight="1">
      <c r="A17" s="351">
        <v>15</v>
      </c>
      <c r="B17" s="341" t="s">
        <v>6</v>
      </c>
      <c r="C17" s="341" t="s">
        <v>49</v>
      </c>
      <c r="D17" s="741"/>
      <c r="E17" s="341" t="s">
        <v>66</v>
      </c>
      <c r="F17" s="351">
        <v>629281</v>
      </c>
      <c r="G17" s="84">
        <v>24.06</v>
      </c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</row>
    <row r="18" spans="1:20" s="152" customFormat="1" ht="18.75" customHeight="1">
      <c r="A18" s="351">
        <v>16</v>
      </c>
      <c r="B18" s="341" t="s">
        <v>6</v>
      </c>
      <c r="C18" s="341" t="s">
        <v>49</v>
      </c>
      <c r="D18" s="742" t="s">
        <v>68</v>
      </c>
      <c r="E18" s="341" t="s">
        <v>69</v>
      </c>
      <c r="F18" s="351">
        <v>628561</v>
      </c>
      <c r="G18" s="84">
        <v>203</v>
      </c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</row>
    <row r="19" spans="1:20" s="152" customFormat="1" ht="18.75" customHeight="1">
      <c r="A19" s="351">
        <v>17</v>
      </c>
      <c r="B19" s="341" t="s">
        <v>6</v>
      </c>
      <c r="C19" s="341" t="s">
        <v>49</v>
      </c>
      <c r="D19" s="742"/>
      <c r="E19" s="341" t="s">
        <v>70</v>
      </c>
      <c r="F19" s="351">
        <v>628938</v>
      </c>
      <c r="G19" s="84">
        <v>155</v>
      </c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</row>
    <row r="20" spans="1:20" s="152" customFormat="1" ht="18.75" customHeight="1">
      <c r="A20" s="351">
        <v>18</v>
      </c>
      <c r="B20" s="341" t="s">
        <v>6</v>
      </c>
      <c r="C20" s="341" t="s">
        <v>49</v>
      </c>
      <c r="D20" s="742"/>
      <c r="E20" s="341" t="s">
        <v>68</v>
      </c>
      <c r="F20" s="351">
        <v>629459</v>
      </c>
      <c r="G20" s="84">
        <v>107</v>
      </c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</row>
    <row r="21" spans="1:20" s="152" customFormat="1" ht="18.75" customHeight="1">
      <c r="A21" s="351">
        <v>19</v>
      </c>
      <c r="B21" s="341" t="s">
        <v>6</v>
      </c>
      <c r="C21" s="341" t="s">
        <v>49</v>
      </c>
      <c r="D21" s="742"/>
      <c r="E21" s="341" t="s">
        <v>71</v>
      </c>
      <c r="F21" s="156">
        <v>629712</v>
      </c>
      <c r="G21" s="84">
        <v>25</v>
      </c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</row>
    <row r="22" spans="1:20" s="152" customFormat="1" ht="18.75" customHeight="1">
      <c r="A22" s="351">
        <v>20</v>
      </c>
      <c r="B22" s="341" t="s">
        <v>6</v>
      </c>
      <c r="C22" s="341" t="s">
        <v>49</v>
      </c>
      <c r="D22" s="741" t="s">
        <v>72</v>
      </c>
      <c r="E22" s="341" t="s">
        <v>73</v>
      </c>
      <c r="F22" s="351">
        <v>629559</v>
      </c>
      <c r="G22" s="84">
        <v>32.270000000000003</v>
      </c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</row>
    <row r="23" spans="1:20" s="152" customFormat="1" ht="18.75" customHeight="1">
      <c r="A23" s="351">
        <v>21</v>
      </c>
      <c r="B23" s="341" t="s">
        <v>6</v>
      </c>
      <c r="C23" s="341" t="s">
        <v>49</v>
      </c>
      <c r="D23" s="741"/>
      <c r="E23" s="341" t="s">
        <v>74</v>
      </c>
      <c r="F23" s="351">
        <v>629293</v>
      </c>
      <c r="G23" s="84">
        <v>12.41</v>
      </c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</row>
    <row r="24" spans="1:20" s="152" customFormat="1" ht="18.75" customHeight="1">
      <c r="A24" s="351">
        <v>22</v>
      </c>
      <c r="B24" s="341" t="s">
        <v>6</v>
      </c>
      <c r="C24" s="341" t="s">
        <v>49</v>
      </c>
      <c r="D24" s="741" t="s">
        <v>77</v>
      </c>
      <c r="E24" s="341" t="s">
        <v>78</v>
      </c>
      <c r="F24" s="351">
        <v>629245</v>
      </c>
      <c r="G24" s="84">
        <v>49.1</v>
      </c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</row>
    <row r="25" spans="1:20" s="152" customFormat="1" ht="18.75" customHeight="1">
      <c r="A25" s="351">
        <v>23</v>
      </c>
      <c r="B25" s="341" t="s">
        <v>6</v>
      </c>
      <c r="C25" s="341" t="s">
        <v>49</v>
      </c>
      <c r="D25" s="741"/>
      <c r="E25" s="341" t="s">
        <v>79</v>
      </c>
      <c r="F25" s="351">
        <v>629187</v>
      </c>
      <c r="G25" s="84">
        <v>9.0399999999999991</v>
      </c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</row>
    <row r="26" spans="1:20" s="152" customFormat="1" ht="18.75" customHeight="1">
      <c r="A26" s="351">
        <v>24</v>
      </c>
      <c r="B26" s="341" t="s">
        <v>6</v>
      </c>
      <c r="C26" s="341" t="s">
        <v>49</v>
      </c>
      <c r="D26" s="741"/>
      <c r="E26" s="341" t="s">
        <v>77</v>
      </c>
      <c r="F26" s="351">
        <v>629204</v>
      </c>
      <c r="G26" s="84">
        <v>13.08</v>
      </c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</row>
    <row r="27" spans="1:20" s="152" customFormat="1" ht="18.75" customHeight="1">
      <c r="A27" s="351">
        <v>25</v>
      </c>
      <c r="B27" s="341" t="s">
        <v>6</v>
      </c>
      <c r="C27" s="341" t="s">
        <v>49</v>
      </c>
      <c r="D27" s="741" t="s">
        <v>75</v>
      </c>
      <c r="E27" s="341" t="s">
        <v>75</v>
      </c>
      <c r="F27" s="351">
        <v>629352</v>
      </c>
      <c r="G27" s="12">
        <v>85.2</v>
      </c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</row>
    <row r="28" spans="1:20" s="152" customFormat="1" ht="18.75" customHeight="1">
      <c r="A28" s="351">
        <v>26</v>
      </c>
      <c r="B28" s="341" t="s">
        <v>6</v>
      </c>
      <c r="C28" s="341" t="s">
        <v>49</v>
      </c>
      <c r="D28" s="741"/>
      <c r="E28" s="341" t="s">
        <v>76</v>
      </c>
      <c r="F28" s="351">
        <v>628821</v>
      </c>
      <c r="G28" s="12">
        <v>112.4</v>
      </c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</row>
    <row r="29" spans="1:20" s="152" customFormat="1" ht="18.75" customHeight="1">
      <c r="A29" s="351">
        <v>1</v>
      </c>
      <c r="B29" s="341" t="s">
        <v>8</v>
      </c>
      <c r="C29" s="341" t="s">
        <v>49</v>
      </c>
      <c r="D29" s="742" t="s">
        <v>68</v>
      </c>
      <c r="E29" s="341" t="s">
        <v>68</v>
      </c>
      <c r="F29" s="351">
        <v>629459</v>
      </c>
      <c r="G29" s="84">
        <v>42</v>
      </c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</row>
    <row r="30" spans="1:20" s="152" customFormat="1" ht="18.75" customHeight="1">
      <c r="A30" s="351">
        <v>2</v>
      </c>
      <c r="B30" s="341" t="s">
        <v>8</v>
      </c>
      <c r="C30" s="341" t="s">
        <v>49</v>
      </c>
      <c r="D30" s="742"/>
      <c r="E30" s="341" t="s">
        <v>70</v>
      </c>
      <c r="F30" s="351">
        <v>628938</v>
      </c>
      <c r="G30" s="84">
        <v>20</v>
      </c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1:20" s="152" customFormat="1" ht="18.75" customHeight="1">
      <c r="A31" s="351">
        <v>3</v>
      </c>
      <c r="B31" s="341" t="s">
        <v>8</v>
      </c>
      <c r="C31" s="341" t="s">
        <v>49</v>
      </c>
      <c r="D31" s="742"/>
      <c r="E31" s="341" t="s">
        <v>69</v>
      </c>
      <c r="F31" s="351">
        <v>628561</v>
      </c>
      <c r="G31" s="84">
        <v>25</v>
      </c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</row>
    <row r="32" spans="1:20" s="152" customFormat="1" ht="18.75" customHeight="1">
      <c r="A32" s="351">
        <v>4</v>
      </c>
      <c r="B32" s="341" t="s">
        <v>8</v>
      </c>
      <c r="C32" s="341" t="s">
        <v>49</v>
      </c>
      <c r="D32" s="741" t="s">
        <v>72</v>
      </c>
      <c r="E32" s="341" t="s">
        <v>73</v>
      </c>
      <c r="F32" s="351">
        <v>629559</v>
      </c>
      <c r="G32" s="84">
        <v>21.57</v>
      </c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</row>
    <row r="33" spans="1:20" s="152" customFormat="1" ht="18.75" customHeight="1">
      <c r="A33" s="351">
        <v>5</v>
      </c>
      <c r="B33" s="341" t="s">
        <v>8</v>
      </c>
      <c r="C33" s="341" t="s">
        <v>49</v>
      </c>
      <c r="D33" s="741"/>
      <c r="E33" s="341" t="s">
        <v>74</v>
      </c>
      <c r="F33" s="351">
        <v>629293</v>
      </c>
      <c r="G33" s="84">
        <v>0.81</v>
      </c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 s="152" customFormat="1" ht="18.75" customHeight="1">
      <c r="A34" s="351">
        <v>6</v>
      </c>
      <c r="B34" s="341" t="s">
        <v>8</v>
      </c>
      <c r="C34" s="341" t="s">
        <v>49</v>
      </c>
      <c r="D34" s="341" t="s">
        <v>84</v>
      </c>
      <c r="E34" s="380" t="s">
        <v>83</v>
      </c>
      <c r="F34" s="351">
        <v>628878</v>
      </c>
      <c r="G34" s="84">
        <v>10</v>
      </c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</row>
    <row r="35" spans="1:20" s="152" customFormat="1" ht="18.75" customHeight="1">
      <c r="A35" s="351">
        <v>1</v>
      </c>
      <c r="B35" s="341" t="s">
        <v>12</v>
      </c>
      <c r="C35" s="341" t="s">
        <v>49</v>
      </c>
      <c r="D35" s="741" t="s">
        <v>60</v>
      </c>
      <c r="E35" s="341" t="s">
        <v>61</v>
      </c>
      <c r="F35" s="382">
        <v>629768</v>
      </c>
      <c r="G35" s="84">
        <v>56.8</v>
      </c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</row>
    <row r="36" spans="1:20" s="152" customFormat="1" ht="18.75" customHeight="1">
      <c r="A36" s="351">
        <v>2</v>
      </c>
      <c r="B36" s="341" t="s">
        <v>12</v>
      </c>
      <c r="C36" s="341" t="s">
        <v>49</v>
      </c>
      <c r="D36" s="741"/>
      <c r="E36" s="341" t="s">
        <v>60</v>
      </c>
      <c r="F36" s="351">
        <v>628944</v>
      </c>
      <c r="G36" s="84">
        <v>20.6</v>
      </c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</row>
    <row r="37" spans="1:20" s="157" customFormat="1" ht="18.75" customHeight="1">
      <c r="A37" s="351">
        <v>3</v>
      </c>
      <c r="B37" s="341" t="s">
        <v>12</v>
      </c>
      <c r="C37" s="341" t="s">
        <v>49</v>
      </c>
      <c r="D37" s="741"/>
      <c r="E37" s="341" t="s">
        <v>62</v>
      </c>
      <c r="F37" s="351">
        <v>629112</v>
      </c>
      <c r="G37" s="158">
        <v>55.65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</row>
    <row r="38" spans="1:20" s="152" customFormat="1" ht="18.75" customHeight="1">
      <c r="A38" s="351">
        <v>4</v>
      </c>
      <c r="B38" s="341" t="s">
        <v>12</v>
      </c>
      <c r="C38" s="341" t="s">
        <v>49</v>
      </c>
      <c r="D38" s="742" t="s">
        <v>58</v>
      </c>
      <c r="E38" s="341" t="s">
        <v>58</v>
      </c>
      <c r="F38" s="351">
        <v>628811</v>
      </c>
      <c r="G38" s="12">
        <v>38.65</v>
      </c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</row>
    <row r="39" spans="1:20" s="152" customFormat="1" ht="18.75" customHeight="1">
      <c r="A39" s="351">
        <v>5</v>
      </c>
      <c r="B39" s="341" t="s">
        <v>12</v>
      </c>
      <c r="C39" s="341" t="s">
        <v>49</v>
      </c>
      <c r="D39" s="742"/>
      <c r="E39" s="341" t="s">
        <v>59</v>
      </c>
      <c r="F39" s="351">
        <v>629015</v>
      </c>
      <c r="G39" s="12">
        <v>10</v>
      </c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</row>
    <row r="40" spans="1:20" s="152" customFormat="1" ht="18.75" customHeight="1">
      <c r="A40" s="351">
        <v>6</v>
      </c>
      <c r="B40" s="341" t="s">
        <v>12</v>
      </c>
      <c r="C40" s="341" t="s">
        <v>49</v>
      </c>
      <c r="D40" s="741" t="s">
        <v>68</v>
      </c>
      <c r="E40" s="341" t="s">
        <v>69</v>
      </c>
      <c r="F40" s="351">
        <v>628561</v>
      </c>
      <c r="G40" s="84">
        <v>52</v>
      </c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</row>
    <row r="41" spans="1:20" s="152" customFormat="1" ht="18.75" customHeight="1">
      <c r="A41" s="351">
        <v>7</v>
      </c>
      <c r="B41" s="341" t="s">
        <v>12</v>
      </c>
      <c r="C41" s="341" t="s">
        <v>49</v>
      </c>
      <c r="D41" s="741"/>
      <c r="E41" s="341" t="s">
        <v>68</v>
      </c>
      <c r="F41" s="351">
        <v>629459</v>
      </c>
      <c r="G41" s="84">
        <v>44</v>
      </c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</row>
    <row r="42" spans="1:20" s="152" customFormat="1" ht="18.75" customHeight="1">
      <c r="A42" s="351">
        <v>8</v>
      </c>
      <c r="B42" s="341" t="s">
        <v>12</v>
      </c>
      <c r="C42" s="341" t="s">
        <v>49</v>
      </c>
      <c r="D42" s="741"/>
      <c r="E42" s="341" t="s">
        <v>70</v>
      </c>
      <c r="F42" s="351">
        <v>628938</v>
      </c>
      <c r="G42" s="84">
        <v>58</v>
      </c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</row>
    <row r="43" spans="1:20" s="152" customFormat="1" ht="18.75" customHeight="1">
      <c r="A43" s="351">
        <v>9</v>
      </c>
      <c r="B43" s="341" t="s">
        <v>12</v>
      </c>
      <c r="C43" s="341" t="s">
        <v>49</v>
      </c>
      <c r="D43" s="341" t="s">
        <v>81</v>
      </c>
      <c r="E43" s="341" t="s">
        <v>80</v>
      </c>
      <c r="F43" s="351">
        <v>629245</v>
      </c>
      <c r="G43" s="158">
        <v>74</v>
      </c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</row>
    <row r="44" spans="1:20" s="152" customFormat="1" ht="18.75" customHeight="1">
      <c r="A44" s="351">
        <v>10</v>
      </c>
      <c r="B44" s="341" t="s">
        <v>12</v>
      </c>
      <c r="C44" s="341" t="s">
        <v>49</v>
      </c>
      <c r="D44" s="341" t="s">
        <v>84</v>
      </c>
      <c r="E44" s="341" t="s">
        <v>83</v>
      </c>
      <c r="F44" s="351">
        <v>628878</v>
      </c>
      <c r="G44" s="84">
        <v>10</v>
      </c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</row>
    <row r="45" spans="1:20" s="159" customFormat="1" ht="18.75" customHeight="1">
      <c r="A45" s="351">
        <v>11</v>
      </c>
      <c r="B45" s="341" t="s">
        <v>12</v>
      </c>
      <c r="C45" s="341" t="s">
        <v>49</v>
      </c>
      <c r="D45" s="741" t="s">
        <v>72</v>
      </c>
      <c r="E45" s="341" t="s">
        <v>73</v>
      </c>
      <c r="F45" s="351">
        <v>629559</v>
      </c>
      <c r="G45" s="84">
        <v>14.36</v>
      </c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</row>
    <row r="46" spans="1:20" s="159" customFormat="1" ht="18.75" customHeight="1">
      <c r="A46" s="351">
        <v>12</v>
      </c>
      <c r="B46" s="341" t="s">
        <v>12</v>
      </c>
      <c r="C46" s="341" t="s">
        <v>49</v>
      </c>
      <c r="D46" s="741"/>
      <c r="E46" s="341" t="s">
        <v>74</v>
      </c>
      <c r="F46" s="351">
        <v>629293</v>
      </c>
      <c r="G46" s="84">
        <v>23.3</v>
      </c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</row>
    <row r="47" spans="1:20" s="159" customFormat="1" ht="18.75" customHeight="1">
      <c r="A47" s="351">
        <v>13</v>
      </c>
      <c r="B47" s="341" t="s">
        <v>12</v>
      </c>
      <c r="C47" s="341" t="s">
        <v>49</v>
      </c>
      <c r="D47" s="742" t="s">
        <v>85</v>
      </c>
      <c r="E47" s="341" t="s">
        <v>85</v>
      </c>
      <c r="F47" s="351">
        <v>629218</v>
      </c>
      <c r="G47" s="84">
        <v>57</v>
      </c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</row>
    <row r="48" spans="1:20" s="159" customFormat="1" ht="18.75" customHeight="1">
      <c r="A48" s="351">
        <v>14</v>
      </c>
      <c r="B48" s="341" t="s">
        <v>12</v>
      </c>
      <c r="C48" s="341" t="s">
        <v>49</v>
      </c>
      <c r="D48" s="742"/>
      <c r="E48" s="341" t="s">
        <v>64</v>
      </c>
      <c r="F48" s="351">
        <v>629469</v>
      </c>
      <c r="G48" s="84">
        <v>61</v>
      </c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</row>
    <row r="49" spans="1:20" s="159" customFormat="1" ht="18.75" customHeight="1">
      <c r="A49" s="351">
        <v>1</v>
      </c>
      <c r="B49" s="341" t="s">
        <v>7</v>
      </c>
      <c r="C49" s="341" t="s">
        <v>49</v>
      </c>
      <c r="D49" s="741" t="s">
        <v>55</v>
      </c>
      <c r="E49" s="341" t="s">
        <v>56</v>
      </c>
      <c r="F49" s="351">
        <v>628597</v>
      </c>
      <c r="G49" s="84">
        <v>52.85</v>
      </c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</row>
    <row r="50" spans="1:20" s="159" customFormat="1" ht="18.75" customHeight="1">
      <c r="A50" s="351">
        <v>2</v>
      </c>
      <c r="B50" s="341" t="s">
        <v>7</v>
      </c>
      <c r="C50" s="341" t="s">
        <v>49</v>
      </c>
      <c r="D50" s="741"/>
      <c r="E50" s="341" t="s">
        <v>57</v>
      </c>
      <c r="F50" s="351">
        <v>628596</v>
      </c>
      <c r="G50" s="84">
        <v>72.25</v>
      </c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</row>
    <row r="51" spans="1:20" s="159" customFormat="1" ht="18.75" customHeight="1">
      <c r="A51" s="351">
        <v>3</v>
      </c>
      <c r="B51" s="341" t="s">
        <v>7</v>
      </c>
      <c r="C51" s="341" t="s">
        <v>49</v>
      </c>
      <c r="D51" s="341" t="s">
        <v>77</v>
      </c>
      <c r="E51" s="341" t="s">
        <v>80</v>
      </c>
      <c r="F51" s="351">
        <v>629245</v>
      </c>
      <c r="G51" s="84">
        <v>19.899999999999999</v>
      </c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</row>
    <row r="52" spans="1:20" s="159" customFormat="1" ht="18.75" customHeight="1">
      <c r="A52" s="351">
        <v>4</v>
      </c>
      <c r="B52" s="341" t="s">
        <v>7</v>
      </c>
      <c r="C52" s="341" t="s">
        <v>49</v>
      </c>
      <c r="D52" s="341" t="s">
        <v>82</v>
      </c>
      <c r="E52" s="341" t="s">
        <v>82</v>
      </c>
      <c r="F52" s="351">
        <v>629281</v>
      </c>
      <c r="G52" s="84">
        <v>20</v>
      </c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</row>
    <row r="53" spans="1:20" s="159" customFormat="1" ht="18.75" customHeight="1">
      <c r="A53" s="351">
        <v>1</v>
      </c>
      <c r="B53" s="341" t="s">
        <v>14</v>
      </c>
      <c r="C53" s="341" t="s">
        <v>49</v>
      </c>
      <c r="D53" s="742" t="s">
        <v>58</v>
      </c>
      <c r="E53" s="341" t="s">
        <v>58</v>
      </c>
      <c r="F53" s="351">
        <v>628811</v>
      </c>
      <c r="G53" s="12">
        <v>28.2</v>
      </c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</row>
    <row r="54" spans="1:20" s="159" customFormat="1" ht="18.75" customHeight="1">
      <c r="A54" s="351">
        <v>2</v>
      </c>
      <c r="B54" s="341" t="s">
        <v>14</v>
      </c>
      <c r="C54" s="341" t="s">
        <v>49</v>
      </c>
      <c r="D54" s="742"/>
      <c r="E54" s="341" t="s">
        <v>59</v>
      </c>
      <c r="F54" s="351">
        <v>629015</v>
      </c>
      <c r="G54" s="12">
        <v>10</v>
      </c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</row>
    <row r="55" spans="1:20" s="159" customFormat="1" ht="18.75" customHeight="1">
      <c r="A55" s="351">
        <v>3</v>
      </c>
      <c r="B55" s="341" t="s">
        <v>14</v>
      </c>
      <c r="C55" s="341" t="s">
        <v>49</v>
      </c>
      <c r="D55" s="742" t="s">
        <v>68</v>
      </c>
      <c r="E55" s="341" t="s">
        <v>68</v>
      </c>
      <c r="F55" s="351">
        <v>629459</v>
      </c>
      <c r="G55" s="160">
        <v>8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</row>
    <row r="56" spans="1:20" s="159" customFormat="1" ht="18.75" customHeight="1">
      <c r="A56" s="351">
        <v>4</v>
      </c>
      <c r="B56" s="341" t="s">
        <v>14</v>
      </c>
      <c r="C56" s="341" t="s">
        <v>49</v>
      </c>
      <c r="D56" s="742"/>
      <c r="E56" s="341" t="s">
        <v>69</v>
      </c>
      <c r="F56" s="351">
        <v>628561</v>
      </c>
      <c r="G56" s="82">
        <v>10</v>
      </c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</row>
    <row r="57" spans="1:20" s="159" customFormat="1" ht="18.75" customHeight="1">
      <c r="A57" s="351">
        <v>1</v>
      </c>
      <c r="B57" s="341" t="s">
        <v>616</v>
      </c>
      <c r="C57" s="341" t="s">
        <v>49</v>
      </c>
      <c r="D57" s="341" t="s">
        <v>84</v>
      </c>
      <c r="E57" s="341" t="s">
        <v>83</v>
      </c>
      <c r="F57" s="351">
        <v>628878</v>
      </c>
      <c r="G57" s="84">
        <v>70</v>
      </c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</row>
    <row r="58" spans="1:20" s="159" customFormat="1">
      <c r="A58" s="161"/>
      <c r="B58" s="162"/>
      <c r="C58" s="162"/>
      <c r="D58" s="162"/>
      <c r="E58" s="163"/>
      <c r="F58" s="164"/>
      <c r="G58" s="165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</row>
    <row r="59" spans="1:20" s="159" customFormat="1">
      <c r="A59" s="161"/>
      <c r="B59" s="162"/>
      <c r="C59" s="162"/>
      <c r="D59" s="162"/>
      <c r="E59" s="163"/>
      <c r="F59" s="164"/>
      <c r="G59" s="165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</row>
    <row r="60" spans="1:20" s="159" customFormat="1">
      <c r="A60" s="161"/>
      <c r="B60" s="162"/>
      <c r="C60" s="162"/>
      <c r="D60" s="162"/>
      <c r="E60" s="163"/>
      <c r="F60" s="164"/>
      <c r="G60" s="165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</row>
    <row r="61" spans="1:20" s="159" customFormat="1">
      <c r="A61" s="161"/>
      <c r="B61" s="162"/>
      <c r="C61" s="162"/>
      <c r="D61" s="162"/>
      <c r="E61" s="163"/>
      <c r="F61" s="164"/>
      <c r="G61" s="165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</row>
    <row r="62" spans="1:20" s="159" customFormat="1">
      <c r="A62" s="161"/>
      <c r="B62" s="162"/>
      <c r="C62" s="162"/>
      <c r="D62" s="162"/>
      <c r="E62" s="163"/>
      <c r="F62" s="164"/>
      <c r="G62" s="165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</row>
    <row r="63" spans="1:20" s="159" customFormat="1">
      <c r="A63" s="161"/>
      <c r="B63" s="162"/>
      <c r="C63" s="162"/>
      <c r="D63" s="162"/>
      <c r="E63" s="163"/>
      <c r="F63" s="164"/>
      <c r="G63" s="165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</row>
    <row r="64" spans="1:20" s="159" customFormat="1">
      <c r="A64" s="161"/>
      <c r="B64" s="162"/>
      <c r="C64" s="162"/>
      <c r="D64" s="162"/>
      <c r="E64" s="163"/>
      <c r="F64" s="164"/>
      <c r="G64" s="165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</row>
    <row r="65" spans="1:20" s="159" customFormat="1">
      <c r="A65" s="161"/>
      <c r="B65" s="162"/>
      <c r="C65" s="162"/>
      <c r="D65" s="162"/>
      <c r="E65" s="163"/>
      <c r="F65" s="164"/>
      <c r="G65" s="165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</row>
    <row r="66" spans="1:20" s="159" customFormat="1">
      <c r="A66" s="161"/>
      <c r="B66" s="162"/>
      <c r="C66" s="162"/>
      <c r="D66" s="162"/>
      <c r="E66" s="163"/>
      <c r="F66" s="164"/>
      <c r="G66" s="165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</row>
    <row r="67" spans="1:20" s="159" customFormat="1">
      <c r="A67" s="161"/>
      <c r="B67" s="162"/>
      <c r="C67" s="162"/>
      <c r="D67" s="162"/>
      <c r="E67" s="163"/>
      <c r="F67" s="164"/>
      <c r="G67" s="165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</row>
    <row r="68" spans="1:20" s="159" customFormat="1">
      <c r="A68" s="161"/>
      <c r="B68" s="162"/>
      <c r="C68" s="162"/>
      <c r="D68" s="162"/>
      <c r="E68" s="163"/>
      <c r="F68" s="164"/>
      <c r="G68" s="165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</row>
    <row r="69" spans="1:20" s="159" customFormat="1">
      <c r="A69" s="161"/>
      <c r="B69" s="162"/>
      <c r="C69" s="162"/>
      <c r="D69" s="162"/>
      <c r="E69" s="163"/>
      <c r="F69" s="164"/>
      <c r="G69" s="165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</row>
    <row r="70" spans="1:20" s="159" customFormat="1">
      <c r="A70" s="161"/>
      <c r="B70" s="162"/>
      <c r="C70" s="162"/>
      <c r="D70" s="162"/>
      <c r="E70" s="163"/>
      <c r="F70" s="164"/>
      <c r="G70" s="165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</row>
    <row r="71" spans="1:20" s="159" customFormat="1">
      <c r="A71" s="161"/>
      <c r="B71" s="162"/>
      <c r="C71" s="162"/>
      <c r="D71" s="162"/>
      <c r="E71" s="163"/>
      <c r="F71" s="164"/>
      <c r="G71" s="165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</row>
    <row r="72" spans="1:20" s="159" customFormat="1">
      <c r="A72" s="161"/>
      <c r="B72" s="162"/>
      <c r="C72" s="162"/>
      <c r="D72" s="162"/>
      <c r="E72" s="163"/>
      <c r="F72" s="164"/>
      <c r="G72" s="165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</row>
    <row r="73" spans="1:20" s="159" customFormat="1">
      <c r="A73" s="161"/>
      <c r="B73" s="162"/>
      <c r="C73" s="162"/>
      <c r="D73" s="162"/>
      <c r="E73" s="163"/>
      <c r="F73" s="164"/>
      <c r="G73" s="165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</row>
    <row r="74" spans="1:20" s="159" customFormat="1">
      <c r="A74" s="161"/>
      <c r="B74" s="162"/>
      <c r="C74" s="162"/>
      <c r="D74" s="162"/>
      <c r="E74" s="163"/>
      <c r="F74" s="164"/>
      <c r="G74" s="165"/>
      <c r="H74" s="153"/>
      <c r="I74" s="153"/>
      <c r="J74" s="153"/>
      <c r="K74" s="153"/>
      <c r="L74" s="153"/>
      <c r="M74" s="153"/>
      <c r="N74" s="153"/>
      <c r="O74" s="153"/>
      <c r="P74" s="153"/>
      <c r="Q74" s="153"/>
      <c r="R74" s="153"/>
      <c r="S74" s="153"/>
      <c r="T74" s="153"/>
    </row>
    <row r="75" spans="1:20" s="159" customFormat="1">
      <c r="A75" s="161"/>
      <c r="B75" s="162"/>
      <c r="C75" s="162"/>
      <c r="D75" s="162"/>
      <c r="E75" s="163"/>
      <c r="F75" s="164"/>
      <c r="G75" s="165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</row>
    <row r="76" spans="1:20" s="159" customFormat="1">
      <c r="A76" s="161"/>
      <c r="B76" s="162"/>
      <c r="C76" s="162"/>
      <c r="D76" s="162"/>
      <c r="E76" s="163"/>
      <c r="F76" s="164"/>
      <c r="G76" s="165"/>
      <c r="H76" s="153"/>
      <c r="I76" s="153"/>
      <c r="J76" s="153"/>
      <c r="K76" s="153"/>
      <c r="L76" s="153"/>
      <c r="M76" s="153"/>
      <c r="N76" s="153"/>
      <c r="O76" s="153"/>
      <c r="P76" s="153"/>
      <c r="Q76" s="153"/>
      <c r="R76" s="153"/>
      <c r="S76" s="153"/>
      <c r="T76" s="153"/>
    </row>
    <row r="77" spans="1:20" s="159" customFormat="1">
      <c r="A77" s="161"/>
      <c r="B77" s="162"/>
      <c r="C77" s="162"/>
      <c r="D77" s="162"/>
      <c r="E77" s="163"/>
      <c r="F77" s="164"/>
      <c r="G77" s="165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</row>
    <row r="78" spans="1:20" s="159" customFormat="1">
      <c r="A78" s="161"/>
      <c r="B78" s="162"/>
      <c r="C78" s="162"/>
      <c r="D78" s="162"/>
      <c r="E78" s="163"/>
      <c r="F78" s="164"/>
      <c r="G78" s="165"/>
      <c r="H78" s="153"/>
      <c r="I78" s="153"/>
      <c r="J78" s="153"/>
      <c r="K78" s="153"/>
      <c r="L78" s="153"/>
      <c r="M78" s="153"/>
      <c r="N78" s="153"/>
      <c r="O78" s="153"/>
      <c r="P78" s="153"/>
      <c r="Q78" s="153"/>
      <c r="R78" s="153"/>
      <c r="S78" s="153"/>
      <c r="T78" s="153"/>
    </row>
    <row r="79" spans="1:20" s="159" customFormat="1">
      <c r="A79" s="161"/>
      <c r="B79" s="162"/>
      <c r="C79" s="162"/>
      <c r="D79" s="162"/>
      <c r="E79" s="163"/>
      <c r="F79" s="164"/>
      <c r="G79" s="165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</row>
    <row r="80" spans="1:20" s="159" customFormat="1">
      <c r="A80" s="161"/>
      <c r="B80" s="162"/>
      <c r="C80" s="162"/>
      <c r="D80" s="162"/>
      <c r="E80" s="163"/>
      <c r="F80" s="164"/>
      <c r="G80" s="165"/>
      <c r="H80" s="153"/>
      <c r="I80" s="153"/>
      <c r="J80" s="153"/>
      <c r="K80" s="153"/>
      <c r="L80" s="153"/>
      <c r="M80" s="153"/>
      <c r="N80" s="153"/>
      <c r="O80" s="153"/>
      <c r="P80" s="153"/>
      <c r="Q80" s="153"/>
      <c r="R80" s="153"/>
      <c r="S80" s="153"/>
      <c r="T80" s="153"/>
    </row>
    <row r="81" spans="1:20" s="159" customFormat="1">
      <c r="A81" s="161"/>
      <c r="B81" s="162"/>
      <c r="C81" s="162"/>
      <c r="D81" s="162"/>
      <c r="E81" s="163"/>
      <c r="F81" s="164"/>
      <c r="G81" s="165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</row>
    <row r="82" spans="1:20" s="159" customFormat="1">
      <c r="A82" s="161"/>
      <c r="B82" s="162"/>
      <c r="C82" s="162"/>
      <c r="D82" s="162"/>
      <c r="E82" s="163"/>
      <c r="F82" s="164"/>
      <c r="G82" s="165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</row>
    <row r="83" spans="1:20" s="159" customFormat="1">
      <c r="A83" s="161"/>
      <c r="B83" s="162"/>
      <c r="C83" s="162"/>
      <c r="D83" s="162"/>
      <c r="E83" s="163"/>
      <c r="F83" s="164"/>
      <c r="G83" s="165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</row>
    <row r="84" spans="1:20" s="159" customFormat="1">
      <c r="A84" s="161"/>
      <c r="B84" s="162"/>
      <c r="C84" s="162"/>
      <c r="D84" s="162"/>
      <c r="E84" s="163"/>
      <c r="F84" s="164"/>
      <c r="G84" s="165"/>
      <c r="H84" s="153"/>
      <c r="I84" s="153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</row>
    <row r="85" spans="1:20" s="159" customFormat="1">
      <c r="A85" s="161"/>
      <c r="B85" s="162"/>
      <c r="C85" s="162"/>
      <c r="D85" s="162"/>
      <c r="E85" s="163"/>
      <c r="F85" s="164"/>
      <c r="G85" s="165"/>
      <c r="H85" s="153"/>
      <c r="I85" s="153"/>
      <c r="J85" s="153"/>
      <c r="K85" s="153"/>
      <c r="L85" s="153"/>
      <c r="M85" s="153"/>
      <c r="N85" s="153"/>
      <c r="O85" s="153"/>
      <c r="P85" s="153"/>
      <c r="Q85" s="153"/>
      <c r="R85" s="153"/>
      <c r="S85" s="153"/>
      <c r="T85" s="153"/>
    </row>
    <row r="86" spans="1:20" s="159" customFormat="1">
      <c r="A86" s="161"/>
      <c r="B86" s="162"/>
      <c r="C86" s="162"/>
      <c r="D86" s="162"/>
      <c r="E86" s="163"/>
      <c r="F86" s="164"/>
      <c r="G86" s="165"/>
      <c r="H86" s="153"/>
      <c r="I86" s="153"/>
      <c r="J86" s="153"/>
      <c r="K86" s="153"/>
      <c r="L86" s="153"/>
      <c r="M86" s="153"/>
      <c r="N86" s="153"/>
      <c r="O86" s="153"/>
      <c r="P86" s="153"/>
      <c r="Q86" s="153"/>
      <c r="R86" s="153"/>
      <c r="S86" s="153"/>
      <c r="T86" s="153"/>
    </row>
    <row r="87" spans="1:20" s="159" customFormat="1">
      <c r="A87" s="161"/>
      <c r="B87" s="162"/>
      <c r="C87" s="162"/>
      <c r="D87" s="162"/>
      <c r="E87" s="163"/>
      <c r="F87" s="164"/>
      <c r="G87" s="165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</row>
    <row r="88" spans="1:20" s="159" customFormat="1">
      <c r="A88" s="161"/>
      <c r="B88" s="162"/>
      <c r="C88" s="162"/>
      <c r="D88" s="162"/>
      <c r="E88" s="163"/>
      <c r="F88" s="164"/>
      <c r="G88" s="165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</row>
    <row r="89" spans="1:20" s="159" customFormat="1">
      <c r="A89" s="161"/>
      <c r="B89" s="162"/>
      <c r="C89" s="162"/>
      <c r="D89" s="162"/>
      <c r="E89" s="163"/>
      <c r="F89" s="164"/>
      <c r="G89" s="165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</row>
    <row r="90" spans="1:20" s="159" customFormat="1">
      <c r="A90" s="161"/>
      <c r="B90" s="162"/>
      <c r="C90" s="162"/>
      <c r="D90" s="162"/>
      <c r="E90" s="163"/>
      <c r="F90" s="164"/>
      <c r="G90" s="165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</row>
    <row r="91" spans="1:20" s="159" customFormat="1">
      <c r="A91" s="161"/>
      <c r="B91" s="162"/>
      <c r="C91" s="162"/>
      <c r="D91" s="162"/>
      <c r="E91" s="163"/>
      <c r="F91" s="164"/>
      <c r="G91" s="165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</row>
    <row r="92" spans="1:20" s="159" customFormat="1">
      <c r="A92" s="161"/>
      <c r="B92" s="162"/>
      <c r="C92" s="162"/>
      <c r="D92" s="162"/>
      <c r="E92" s="163"/>
      <c r="F92" s="164"/>
      <c r="G92" s="165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</row>
    <row r="93" spans="1:20" s="159" customFormat="1">
      <c r="A93" s="161"/>
      <c r="B93" s="162"/>
      <c r="C93" s="162"/>
      <c r="D93" s="162"/>
      <c r="E93" s="163"/>
      <c r="F93" s="164"/>
      <c r="G93" s="165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</row>
    <row r="94" spans="1:20" s="159" customFormat="1">
      <c r="A94" s="161"/>
      <c r="B94" s="162"/>
      <c r="C94" s="162"/>
      <c r="D94" s="162"/>
      <c r="E94" s="163"/>
      <c r="F94" s="164"/>
      <c r="G94" s="165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</row>
    <row r="95" spans="1:20" s="159" customFormat="1">
      <c r="A95" s="161"/>
      <c r="B95" s="162"/>
      <c r="C95" s="162"/>
      <c r="D95" s="162"/>
      <c r="E95" s="163"/>
      <c r="F95" s="164"/>
      <c r="G95" s="165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</row>
    <row r="96" spans="1:20" s="159" customFormat="1">
      <c r="A96" s="161"/>
      <c r="B96" s="162"/>
      <c r="C96" s="162"/>
      <c r="D96" s="162"/>
      <c r="E96" s="163"/>
      <c r="F96" s="164"/>
      <c r="G96" s="165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</row>
    <row r="97" spans="1:20" s="159" customFormat="1">
      <c r="A97" s="161"/>
      <c r="B97" s="162"/>
      <c r="C97" s="162"/>
      <c r="D97" s="162"/>
      <c r="E97" s="163"/>
      <c r="F97" s="164"/>
      <c r="G97" s="165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</row>
    <row r="98" spans="1:20" s="159" customFormat="1">
      <c r="A98" s="161"/>
      <c r="B98" s="162"/>
      <c r="C98" s="162"/>
      <c r="D98" s="162"/>
      <c r="E98" s="163"/>
      <c r="F98" s="164"/>
      <c r="G98" s="165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</row>
    <row r="99" spans="1:20" s="159" customFormat="1">
      <c r="A99" s="161"/>
      <c r="B99" s="162"/>
      <c r="C99" s="162"/>
      <c r="D99" s="162"/>
      <c r="E99" s="163"/>
      <c r="F99" s="164"/>
      <c r="G99" s="165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</row>
    <row r="100" spans="1:20" s="159" customFormat="1">
      <c r="A100" s="161"/>
      <c r="B100" s="162"/>
      <c r="C100" s="162"/>
      <c r="D100" s="162"/>
      <c r="E100" s="163"/>
      <c r="F100" s="164"/>
      <c r="G100" s="165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</row>
    <row r="101" spans="1:20" s="159" customFormat="1">
      <c r="A101" s="161"/>
      <c r="B101" s="162"/>
      <c r="C101" s="162"/>
      <c r="D101" s="162"/>
      <c r="E101" s="163"/>
      <c r="F101" s="164"/>
      <c r="G101" s="165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</row>
    <row r="102" spans="1:20" s="159" customFormat="1">
      <c r="A102" s="161"/>
      <c r="B102" s="162"/>
      <c r="C102" s="162"/>
      <c r="D102" s="162"/>
      <c r="E102" s="163"/>
      <c r="F102" s="164"/>
      <c r="G102" s="165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</row>
    <row r="103" spans="1:20" s="159" customFormat="1">
      <c r="A103" s="161"/>
      <c r="B103" s="162"/>
      <c r="C103" s="162"/>
      <c r="D103" s="162"/>
      <c r="E103" s="163"/>
      <c r="F103" s="164"/>
      <c r="G103" s="165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</row>
    <row r="104" spans="1:20" s="159" customFormat="1">
      <c r="A104" s="161"/>
      <c r="B104" s="162"/>
      <c r="C104" s="162"/>
      <c r="D104" s="162"/>
      <c r="E104" s="163"/>
      <c r="F104" s="164"/>
      <c r="G104" s="165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</row>
    <row r="105" spans="1:20" s="159" customFormat="1">
      <c r="A105" s="161"/>
      <c r="B105" s="162"/>
      <c r="C105" s="162"/>
      <c r="D105" s="162"/>
      <c r="E105" s="163"/>
      <c r="F105" s="164"/>
      <c r="G105" s="165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</row>
    <row r="106" spans="1:20" s="159" customFormat="1">
      <c r="A106" s="161"/>
      <c r="B106" s="162"/>
      <c r="C106" s="162"/>
      <c r="D106" s="162"/>
      <c r="E106" s="163"/>
      <c r="F106" s="164"/>
      <c r="G106" s="165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</row>
    <row r="107" spans="1:20" s="159" customFormat="1">
      <c r="A107" s="161"/>
      <c r="B107" s="162"/>
      <c r="C107" s="162"/>
      <c r="D107" s="162"/>
      <c r="E107" s="163"/>
      <c r="F107" s="164"/>
      <c r="G107" s="165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</row>
    <row r="108" spans="1:20" s="159" customFormat="1">
      <c r="A108" s="161"/>
      <c r="B108" s="162"/>
      <c r="C108" s="162"/>
      <c r="D108" s="162"/>
      <c r="E108" s="163"/>
      <c r="F108" s="164"/>
      <c r="G108" s="165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</row>
    <row r="109" spans="1:20" s="159" customFormat="1">
      <c r="A109" s="161"/>
      <c r="B109" s="162"/>
      <c r="C109" s="162"/>
      <c r="D109" s="162"/>
      <c r="E109" s="163"/>
      <c r="F109" s="164"/>
      <c r="G109" s="165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</row>
    <row r="110" spans="1:20" s="159" customFormat="1">
      <c r="A110" s="161"/>
      <c r="B110" s="162"/>
      <c r="C110" s="162"/>
      <c r="D110" s="162"/>
      <c r="E110" s="163"/>
      <c r="F110" s="164"/>
      <c r="G110" s="165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</row>
    <row r="111" spans="1:20" s="159" customFormat="1">
      <c r="A111" s="161"/>
      <c r="B111" s="162"/>
      <c r="C111" s="162"/>
      <c r="D111" s="162"/>
      <c r="E111" s="163"/>
      <c r="F111" s="164"/>
      <c r="G111" s="165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</row>
    <row r="112" spans="1:20" s="159" customFormat="1">
      <c r="A112" s="161"/>
      <c r="B112" s="162"/>
      <c r="C112" s="162"/>
      <c r="D112" s="162"/>
      <c r="E112" s="163"/>
      <c r="F112" s="164"/>
      <c r="G112" s="165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</row>
    <row r="113" spans="1:20" s="159" customFormat="1">
      <c r="A113" s="161"/>
      <c r="B113" s="162"/>
      <c r="C113" s="162"/>
      <c r="D113" s="162"/>
      <c r="E113" s="163"/>
      <c r="F113" s="164"/>
      <c r="G113" s="165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</row>
    <row r="114" spans="1:20" s="159" customFormat="1">
      <c r="A114" s="166"/>
      <c r="B114" s="167"/>
      <c r="C114" s="167"/>
      <c r="D114" s="167"/>
      <c r="E114" s="168"/>
      <c r="F114" s="169"/>
      <c r="G114" s="165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</row>
    <row r="115" spans="1:20" s="159" customFormat="1">
      <c r="A115" s="166"/>
      <c r="B115" s="167"/>
      <c r="C115" s="167"/>
      <c r="D115" s="167"/>
      <c r="E115" s="168"/>
      <c r="F115" s="169"/>
      <c r="G115" s="165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</row>
    <row r="116" spans="1:20" s="159" customFormat="1">
      <c r="A116" s="166"/>
      <c r="B116" s="167"/>
      <c r="C116" s="167"/>
      <c r="D116" s="167"/>
      <c r="E116" s="168"/>
      <c r="F116" s="169"/>
      <c r="G116" s="165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</row>
    <row r="117" spans="1:20" s="159" customFormat="1">
      <c r="A117" s="166"/>
      <c r="B117" s="167"/>
      <c r="C117" s="167"/>
      <c r="D117" s="167"/>
      <c r="E117" s="168"/>
      <c r="F117" s="169"/>
      <c r="G117" s="165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</row>
    <row r="118" spans="1:20" s="159" customFormat="1">
      <c r="A118" s="166"/>
      <c r="B118" s="167"/>
      <c r="C118" s="167"/>
      <c r="D118" s="167"/>
      <c r="E118" s="168"/>
      <c r="F118" s="169"/>
      <c r="G118" s="165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</row>
    <row r="119" spans="1:20" s="159" customFormat="1">
      <c r="A119" s="166"/>
      <c r="B119" s="167"/>
      <c r="C119" s="167"/>
      <c r="D119" s="167"/>
      <c r="E119" s="168"/>
      <c r="F119" s="169"/>
      <c r="G119" s="165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</row>
    <row r="120" spans="1:20" s="159" customFormat="1">
      <c r="A120" s="166"/>
      <c r="B120" s="167"/>
      <c r="C120" s="167"/>
      <c r="D120" s="167"/>
      <c r="E120" s="168"/>
      <c r="F120" s="169"/>
      <c r="G120" s="165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</row>
    <row r="121" spans="1:20" s="159" customFormat="1">
      <c r="A121" s="166"/>
      <c r="B121" s="167"/>
      <c r="C121" s="167"/>
      <c r="D121" s="167"/>
      <c r="E121" s="168"/>
      <c r="F121" s="169"/>
      <c r="G121" s="165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</row>
    <row r="122" spans="1:20" s="159" customFormat="1">
      <c r="A122" s="166"/>
      <c r="B122" s="167"/>
      <c r="C122" s="167"/>
      <c r="D122" s="167"/>
      <c r="E122" s="168"/>
      <c r="F122" s="169"/>
      <c r="G122" s="165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</row>
    <row r="123" spans="1:20" s="159" customFormat="1">
      <c r="A123" s="166"/>
      <c r="B123" s="167"/>
      <c r="C123" s="167"/>
      <c r="D123" s="167"/>
      <c r="E123" s="168"/>
      <c r="F123" s="169"/>
      <c r="G123" s="165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</row>
    <row r="124" spans="1:20" s="159" customFormat="1">
      <c r="A124" s="166"/>
      <c r="B124" s="167"/>
      <c r="C124" s="167"/>
      <c r="D124" s="167"/>
      <c r="E124" s="168"/>
      <c r="F124" s="169"/>
      <c r="G124" s="165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</row>
    <row r="125" spans="1:20" s="159" customFormat="1">
      <c r="A125" s="166"/>
      <c r="B125" s="167"/>
      <c r="C125" s="167"/>
      <c r="D125" s="167"/>
      <c r="E125" s="168"/>
      <c r="F125" s="169"/>
      <c r="G125" s="165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</row>
    <row r="126" spans="1:20" s="159" customFormat="1">
      <c r="A126" s="166"/>
      <c r="B126" s="167"/>
      <c r="C126" s="167"/>
      <c r="D126" s="167"/>
      <c r="E126" s="168"/>
      <c r="F126" s="169"/>
      <c r="G126" s="165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</row>
    <row r="127" spans="1:20" s="159" customFormat="1">
      <c r="A127" s="166"/>
      <c r="B127" s="167"/>
      <c r="C127" s="167"/>
      <c r="D127" s="167"/>
      <c r="E127" s="168"/>
      <c r="F127" s="169"/>
      <c r="G127" s="165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</row>
    <row r="128" spans="1:20" s="159" customFormat="1">
      <c r="A128" s="166"/>
      <c r="B128" s="167"/>
      <c r="C128" s="167"/>
      <c r="D128" s="167"/>
      <c r="E128" s="168"/>
      <c r="F128" s="169"/>
      <c r="G128" s="165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</row>
    <row r="129" spans="1:20" s="159" customFormat="1">
      <c r="A129" s="166"/>
      <c r="B129" s="167"/>
      <c r="C129" s="167"/>
      <c r="D129" s="167"/>
      <c r="E129" s="168"/>
      <c r="F129" s="169"/>
      <c r="G129" s="165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</row>
    <row r="130" spans="1:20" s="159" customFormat="1">
      <c r="A130" s="166"/>
      <c r="B130" s="167"/>
      <c r="C130" s="167"/>
      <c r="D130" s="167"/>
      <c r="E130" s="168"/>
      <c r="F130" s="169"/>
      <c r="G130" s="165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</row>
    <row r="131" spans="1:20" s="159" customFormat="1">
      <c r="A131" s="166"/>
      <c r="B131" s="167"/>
      <c r="C131" s="167"/>
      <c r="D131" s="167"/>
      <c r="E131" s="168"/>
      <c r="F131" s="169"/>
      <c r="G131" s="165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</row>
    <row r="132" spans="1:20" s="159" customFormat="1">
      <c r="A132" s="166"/>
      <c r="B132" s="167"/>
      <c r="C132" s="167"/>
      <c r="D132" s="167"/>
      <c r="E132" s="168"/>
      <c r="F132" s="169"/>
      <c r="G132" s="165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</row>
    <row r="133" spans="1:20" s="159" customFormat="1">
      <c r="A133" s="166"/>
      <c r="B133" s="167"/>
      <c r="C133" s="167"/>
      <c r="D133" s="167"/>
      <c r="E133" s="168"/>
      <c r="F133" s="169"/>
      <c r="G133" s="165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</row>
    <row r="134" spans="1:20" s="159" customFormat="1">
      <c r="A134" s="166"/>
      <c r="B134" s="167"/>
      <c r="C134" s="167"/>
      <c r="D134" s="167"/>
      <c r="E134" s="168"/>
      <c r="F134" s="169"/>
      <c r="G134" s="165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</row>
    <row r="135" spans="1:20" s="159" customFormat="1">
      <c r="A135" s="166"/>
      <c r="B135" s="167"/>
      <c r="C135" s="167"/>
      <c r="D135" s="167"/>
      <c r="E135" s="168"/>
      <c r="F135" s="169"/>
      <c r="G135" s="165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</row>
    <row r="136" spans="1:20" s="159" customFormat="1">
      <c r="A136" s="166"/>
      <c r="B136" s="167"/>
      <c r="C136" s="167"/>
      <c r="D136" s="167"/>
      <c r="E136" s="168"/>
      <c r="F136" s="169"/>
      <c r="G136" s="165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</row>
    <row r="137" spans="1:20" s="159" customFormat="1">
      <c r="A137" s="166"/>
      <c r="B137" s="167"/>
      <c r="C137" s="167"/>
      <c r="D137" s="167"/>
      <c r="E137" s="168"/>
      <c r="F137" s="169"/>
      <c r="G137" s="165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</row>
    <row r="138" spans="1:20" s="159" customFormat="1">
      <c r="A138" s="166"/>
      <c r="B138" s="167"/>
      <c r="C138" s="167"/>
      <c r="D138" s="167"/>
      <c r="E138" s="168"/>
      <c r="F138" s="169"/>
      <c r="G138" s="165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</row>
    <row r="139" spans="1:20" s="159" customFormat="1">
      <c r="A139" s="166"/>
      <c r="B139" s="167"/>
      <c r="C139" s="167"/>
      <c r="D139" s="167"/>
      <c r="E139" s="168"/>
      <c r="F139" s="169"/>
      <c r="G139" s="165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</row>
    <row r="140" spans="1:20" s="159" customFormat="1">
      <c r="A140" s="166"/>
      <c r="B140" s="167"/>
      <c r="C140" s="167"/>
      <c r="D140" s="167"/>
      <c r="E140" s="168"/>
      <c r="F140" s="169"/>
      <c r="G140" s="165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</row>
    <row r="141" spans="1:20" s="159" customFormat="1">
      <c r="A141" s="166"/>
      <c r="B141" s="167"/>
      <c r="C141" s="167"/>
      <c r="D141" s="167"/>
      <c r="E141" s="168"/>
      <c r="F141" s="169"/>
      <c r="G141" s="165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</row>
    <row r="142" spans="1:20" s="159" customFormat="1">
      <c r="A142" s="166"/>
      <c r="B142" s="167"/>
      <c r="C142" s="167"/>
      <c r="D142" s="167"/>
      <c r="E142" s="168"/>
      <c r="F142" s="169"/>
      <c r="G142" s="165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</row>
    <row r="143" spans="1:20" s="159" customFormat="1">
      <c r="A143" s="166"/>
      <c r="B143" s="167"/>
      <c r="C143" s="167"/>
      <c r="D143" s="167"/>
      <c r="E143" s="168"/>
      <c r="F143" s="169"/>
      <c r="G143" s="165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</row>
    <row r="144" spans="1:20" s="159" customFormat="1">
      <c r="A144" s="166"/>
      <c r="B144" s="167"/>
      <c r="C144" s="167"/>
      <c r="D144" s="167"/>
      <c r="E144" s="168"/>
      <c r="F144" s="169"/>
      <c r="G144" s="165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</row>
    <row r="145" spans="1:20" s="159" customFormat="1">
      <c r="A145" s="166"/>
      <c r="B145" s="167"/>
      <c r="C145" s="167"/>
      <c r="D145" s="167"/>
      <c r="E145" s="168"/>
      <c r="F145" s="169"/>
      <c r="G145" s="165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</row>
    <row r="146" spans="1:20" s="159" customFormat="1">
      <c r="A146" s="166"/>
      <c r="B146" s="167"/>
      <c r="C146" s="167"/>
      <c r="D146" s="167"/>
      <c r="E146" s="168"/>
      <c r="F146" s="169"/>
      <c r="G146" s="165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</row>
    <row r="147" spans="1:20" s="159" customFormat="1">
      <c r="A147" s="166"/>
      <c r="B147" s="167"/>
      <c r="C147" s="167"/>
      <c r="D147" s="167"/>
      <c r="E147" s="168"/>
      <c r="F147" s="169"/>
      <c r="G147" s="165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</row>
    <row r="148" spans="1:20" s="159" customFormat="1">
      <c r="A148" s="166"/>
      <c r="B148" s="167"/>
      <c r="C148" s="167"/>
      <c r="D148" s="167"/>
      <c r="E148" s="168"/>
      <c r="F148" s="169"/>
      <c r="G148" s="165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</row>
    <row r="149" spans="1:20" s="159" customFormat="1">
      <c r="A149" s="166"/>
      <c r="B149" s="167"/>
      <c r="C149" s="167"/>
      <c r="D149" s="167"/>
      <c r="E149" s="168"/>
      <c r="F149" s="169"/>
      <c r="G149" s="165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</row>
    <row r="150" spans="1:20" s="159" customFormat="1">
      <c r="A150" s="166"/>
      <c r="B150" s="167"/>
      <c r="C150" s="167"/>
      <c r="D150" s="167"/>
      <c r="E150" s="168"/>
      <c r="F150" s="169"/>
      <c r="G150" s="165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</row>
    <row r="151" spans="1:20" s="159" customFormat="1">
      <c r="A151" s="166"/>
      <c r="B151" s="167"/>
      <c r="C151" s="167"/>
      <c r="D151" s="167"/>
      <c r="E151" s="168"/>
      <c r="F151" s="169"/>
      <c r="G151" s="165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</row>
    <row r="152" spans="1:20" s="159" customFormat="1">
      <c r="A152" s="166"/>
      <c r="B152" s="167"/>
      <c r="C152" s="167"/>
      <c r="D152" s="167"/>
      <c r="E152" s="168"/>
      <c r="F152" s="169"/>
      <c r="G152" s="165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</row>
    <row r="153" spans="1:20" s="159" customFormat="1">
      <c r="A153" s="166"/>
      <c r="B153" s="167"/>
      <c r="C153" s="167"/>
      <c r="D153" s="167"/>
      <c r="E153" s="168"/>
      <c r="F153" s="169"/>
      <c r="G153" s="165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</row>
    <row r="154" spans="1:20" s="159" customFormat="1">
      <c r="A154" s="166"/>
      <c r="B154" s="167"/>
      <c r="C154" s="167"/>
      <c r="D154" s="167"/>
      <c r="E154" s="168"/>
      <c r="F154" s="169"/>
      <c r="G154" s="165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</row>
    <row r="155" spans="1:20" s="159" customFormat="1">
      <c r="A155" s="166"/>
      <c r="B155" s="167"/>
      <c r="C155" s="167"/>
      <c r="D155" s="167"/>
      <c r="E155" s="168"/>
      <c r="F155" s="169"/>
      <c r="G155" s="165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</row>
    <row r="156" spans="1:20" s="159" customFormat="1">
      <c r="A156" s="166"/>
      <c r="B156" s="167"/>
      <c r="C156" s="167"/>
      <c r="D156" s="167"/>
      <c r="E156" s="168"/>
      <c r="F156" s="169"/>
      <c r="G156" s="165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</row>
    <row r="157" spans="1:20" s="159" customFormat="1">
      <c r="A157" s="166"/>
      <c r="B157" s="167"/>
      <c r="C157" s="167"/>
      <c r="D157" s="167"/>
      <c r="E157" s="168"/>
      <c r="F157" s="169"/>
      <c r="G157" s="165"/>
      <c r="H157" s="153"/>
      <c r="I157" s="153"/>
      <c r="J157" s="153"/>
      <c r="K157" s="153"/>
      <c r="L157" s="153"/>
      <c r="M157" s="153"/>
      <c r="N157" s="153"/>
      <c r="O157" s="153"/>
      <c r="P157" s="153"/>
      <c r="Q157" s="153"/>
      <c r="R157" s="153"/>
      <c r="S157" s="153"/>
      <c r="T157" s="153"/>
    </row>
    <row r="158" spans="1:20" s="159" customFormat="1">
      <c r="A158" s="166"/>
      <c r="B158" s="167"/>
      <c r="C158" s="167"/>
      <c r="D158" s="167"/>
      <c r="E158" s="168"/>
      <c r="F158" s="169"/>
      <c r="G158" s="165"/>
      <c r="H158" s="153"/>
      <c r="I158" s="153"/>
      <c r="J158" s="153"/>
      <c r="K158" s="153"/>
      <c r="L158" s="153"/>
      <c r="M158" s="153"/>
      <c r="N158" s="153"/>
      <c r="O158" s="153"/>
      <c r="P158" s="153"/>
      <c r="Q158" s="153"/>
      <c r="R158" s="153"/>
      <c r="S158" s="153"/>
      <c r="T158" s="153"/>
    </row>
    <row r="159" spans="1:20" s="159" customFormat="1">
      <c r="A159" s="166"/>
      <c r="B159" s="167"/>
      <c r="C159" s="167"/>
      <c r="D159" s="167"/>
      <c r="E159" s="168"/>
      <c r="F159" s="169"/>
      <c r="G159" s="165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</row>
    <row r="160" spans="1:20" s="159" customFormat="1">
      <c r="A160" s="166"/>
      <c r="B160" s="167"/>
      <c r="C160" s="167"/>
      <c r="D160" s="167"/>
      <c r="E160" s="168"/>
      <c r="F160" s="169"/>
      <c r="G160" s="165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</row>
    <row r="161" spans="1:20" s="159" customFormat="1">
      <c r="A161" s="166"/>
      <c r="B161" s="167"/>
      <c r="C161" s="167"/>
      <c r="D161" s="167"/>
      <c r="E161" s="168"/>
      <c r="F161" s="169"/>
      <c r="G161" s="165"/>
      <c r="H161" s="153"/>
      <c r="I161" s="153"/>
      <c r="J161" s="153"/>
      <c r="K161" s="153"/>
      <c r="L161" s="153"/>
      <c r="M161" s="153"/>
      <c r="N161" s="153"/>
      <c r="O161" s="153"/>
      <c r="P161" s="153"/>
      <c r="Q161" s="153"/>
      <c r="R161" s="153"/>
      <c r="S161" s="153"/>
      <c r="T161" s="153"/>
    </row>
    <row r="162" spans="1:20" s="159" customFormat="1">
      <c r="A162" s="166"/>
      <c r="B162" s="167"/>
      <c r="C162" s="167"/>
      <c r="D162" s="167"/>
      <c r="E162" s="168"/>
      <c r="F162" s="169"/>
      <c r="G162" s="165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</row>
    <row r="163" spans="1:20" s="159" customFormat="1">
      <c r="A163" s="166"/>
      <c r="B163" s="167"/>
      <c r="C163" s="167"/>
      <c r="D163" s="167"/>
      <c r="E163" s="168"/>
      <c r="F163" s="169"/>
      <c r="G163" s="165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</row>
    <row r="164" spans="1:20" s="159" customFormat="1">
      <c r="A164" s="166"/>
      <c r="B164" s="167"/>
      <c r="C164" s="167"/>
      <c r="D164" s="167"/>
      <c r="E164" s="168"/>
      <c r="F164" s="169"/>
      <c r="G164" s="165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</row>
    <row r="165" spans="1:20" s="159" customFormat="1">
      <c r="A165" s="166"/>
      <c r="B165" s="167"/>
      <c r="C165" s="167"/>
      <c r="D165" s="167"/>
      <c r="E165" s="168"/>
      <c r="F165" s="169"/>
      <c r="G165" s="165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</row>
    <row r="166" spans="1:20" s="159" customFormat="1">
      <c r="A166" s="166"/>
      <c r="B166" s="167"/>
      <c r="C166" s="167"/>
      <c r="D166" s="167"/>
      <c r="E166" s="168"/>
      <c r="F166" s="169"/>
      <c r="G166" s="165"/>
      <c r="H166" s="153"/>
      <c r="I166" s="153"/>
      <c r="J166" s="153"/>
      <c r="K166" s="153"/>
      <c r="L166" s="153"/>
      <c r="M166" s="153"/>
      <c r="N166" s="153"/>
      <c r="O166" s="153"/>
      <c r="P166" s="153"/>
      <c r="Q166" s="153"/>
      <c r="R166" s="153"/>
      <c r="S166" s="153"/>
      <c r="T166" s="153"/>
    </row>
    <row r="167" spans="1:20" s="159" customFormat="1">
      <c r="A167" s="166"/>
      <c r="B167" s="167"/>
      <c r="C167" s="167"/>
      <c r="D167" s="167"/>
      <c r="E167" s="168"/>
      <c r="F167" s="169"/>
      <c r="G167" s="165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</row>
    <row r="168" spans="1:20" s="159" customFormat="1">
      <c r="A168" s="166"/>
      <c r="B168" s="167"/>
      <c r="C168" s="167"/>
      <c r="D168" s="167"/>
      <c r="E168" s="168"/>
      <c r="F168" s="169"/>
      <c r="G168" s="165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</row>
    <row r="169" spans="1:20" s="159" customFormat="1">
      <c r="A169" s="166"/>
      <c r="B169" s="167"/>
      <c r="C169" s="167"/>
      <c r="D169" s="167"/>
      <c r="E169" s="168"/>
      <c r="F169" s="169"/>
      <c r="G169" s="165"/>
      <c r="H169" s="153"/>
      <c r="I169" s="153"/>
      <c r="J169" s="153"/>
      <c r="K169" s="153"/>
      <c r="L169" s="153"/>
      <c r="M169" s="153"/>
      <c r="N169" s="153"/>
      <c r="O169" s="153"/>
      <c r="P169" s="153"/>
      <c r="Q169" s="153"/>
      <c r="R169" s="153"/>
      <c r="S169" s="153"/>
      <c r="T169" s="153"/>
    </row>
    <row r="170" spans="1:20" s="159" customFormat="1">
      <c r="A170" s="166"/>
      <c r="B170" s="167"/>
      <c r="C170" s="167"/>
      <c r="D170" s="167"/>
      <c r="E170" s="168"/>
      <c r="F170" s="169"/>
      <c r="G170" s="165"/>
      <c r="H170" s="153"/>
      <c r="I170" s="153"/>
      <c r="J170" s="153"/>
      <c r="K170" s="153"/>
      <c r="L170" s="153"/>
      <c r="M170" s="153"/>
      <c r="N170" s="153"/>
      <c r="O170" s="153"/>
      <c r="P170" s="153"/>
      <c r="Q170" s="153"/>
      <c r="R170" s="153"/>
      <c r="S170" s="153"/>
      <c r="T170" s="153"/>
    </row>
    <row r="171" spans="1:20" s="159" customFormat="1">
      <c r="A171" s="166"/>
      <c r="B171" s="167"/>
      <c r="C171" s="167"/>
      <c r="D171" s="167"/>
      <c r="E171" s="168"/>
      <c r="F171" s="169"/>
      <c r="G171" s="165"/>
      <c r="H171" s="153"/>
      <c r="I171" s="153"/>
      <c r="J171" s="153"/>
      <c r="K171" s="153"/>
      <c r="L171" s="153"/>
      <c r="M171" s="153"/>
      <c r="N171" s="153"/>
      <c r="O171" s="153"/>
      <c r="P171" s="153"/>
      <c r="Q171" s="153"/>
      <c r="R171" s="153"/>
      <c r="S171" s="153"/>
      <c r="T171" s="153"/>
    </row>
    <row r="172" spans="1:20">
      <c r="A172" s="166"/>
      <c r="B172" s="167"/>
      <c r="C172" s="167"/>
      <c r="D172" s="167"/>
      <c r="E172" s="168"/>
      <c r="F172" s="169"/>
      <c r="G172" s="170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</row>
    <row r="173" spans="1:20">
      <c r="A173" s="166"/>
      <c r="B173" s="167"/>
      <c r="C173" s="167"/>
      <c r="D173" s="167"/>
      <c r="E173" s="168"/>
      <c r="F173" s="169"/>
      <c r="G173" s="170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</row>
    <row r="174" spans="1:20">
      <c r="A174" s="166"/>
      <c r="B174" s="167"/>
      <c r="C174" s="167"/>
      <c r="D174" s="167"/>
      <c r="E174" s="168"/>
      <c r="F174" s="169"/>
      <c r="G174" s="170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</row>
    <row r="175" spans="1:20">
      <c r="A175" s="166"/>
      <c r="B175" s="167"/>
      <c r="C175" s="167"/>
      <c r="D175" s="167"/>
      <c r="E175" s="168"/>
      <c r="F175" s="169"/>
      <c r="G175" s="170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</row>
    <row r="176" spans="1:20">
      <c r="A176" s="166"/>
      <c r="B176" s="167"/>
      <c r="C176" s="167"/>
      <c r="D176" s="167"/>
      <c r="E176" s="168"/>
      <c r="F176" s="169"/>
      <c r="G176" s="170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</row>
    <row r="177" spans="1:20">
      <c r="A177" s="166"/>
      <c r="B177" s="167"/>
      <c r="C177" s="167"/>
      <c r="D177" s="167"/>
      <c r="E177" s="168"/>
      <c r="F177" s="169"/>
      <c r="G177" s="170"/>
      <c r="H177" s="171"/>
      <c r="I177" s="171"/>
      <c r="J177" s="171"/>
      <c r="K177" s="171"/>
      <c r="L177" s="171"/>
      <c r="M177" s="171"/>
      <c r="N177" s="171"/>
      <c r="O177" s="171"/>
      <c r="P177" s="171"/>
      <c r="Q177" s="171"/>
      <c r="R177" s="171"/>
      <c r="S177" s="171"/>
      <c r="T177" s="171"/>
    </row>
    <row r="178" spans="1:20">
      <c r="A178" s="166"/>
      <c r="B178" s="167"/>
      <c r="C178" s="167"/>
      <c r="D178" s="167"/>
      <c r="E178" s="168"/>
      <c r="F178" s="169"/>
      <c r="G178" s="170"/>
      <c r="H178" s="171"/>
      <c r="I178" s="171"/>
      <c r="J178" s="171"/>
      <c r="K178" s="171"/>
      <c r="L178" s="171"/>
      <c r="M178" s="171"/>
      <c r="N178" s="171"/>
      <c r="O178" s="171"/>
      <c r="P178" s="171"/>
      <c r="Q178" s="171"/>
      <c r="R178" s="171"/>
      <c r="S178" s="171"/>
      <c r="T178" s="171"/>
    </row>
    <row r="179" spans="1:20">
      <c r="A179" s="166"/>
      <c r="B179" s="167"/>
      <c r="C179" s="167"/>
      <c r="D179" s="167"/>
      <c r="E179" s="168"/>
      <c r="F179" s="169"/>
      <c r="G179" s="170"/>
      <c r="H179" s="171"/>
      <c r="I179" s="171"/>
      <c r="J179" s="171"/>
      <c r="K179" s="171"/>
      <c r="L179" s="171"/>
      <c r="M179" s="171"/>
      <c r="N179" s="171"/>
      <c r="O179" s="171"/>
      <c r="P179" s="171"/>
      <c r="Q179" s="171"/>
      <c r="R179" s="171"/>
      <c r="S179" s="171"/>
      <c r="T179" s="171"/>
    </row>
    <row r="180" spans="1:20">
      <c r="A180" s="166"/>
      <c r="B180" s="167"/>
      <c r="C180" s="167"/>
      <c r="D180" s="167"/>
      <c r="E180" s="168"/>
      <c r="F180" s="169"/>
      <c r="G180" s="170"/>
      <c r="H180" s="171"/>
      <c r="I180" s="171"/>
      <c r="J180" s="171"/>
      <c r="K180" s="171"/>
      <c r="L180" s="171"/>
      <c r="M180" s="171"/>
      <c r="N180" s="171"/>
      <c r="O180" s="171"/>
      <c r="P180" s="171"/>
      <c r="Q180" s="171"/>
      <c r="R180" s="171"/>
      <c r="S180" s="171"/>
      <c r="T180" s="171"/>
    </row>
    <row r="181" spans="1:20">
      <c r="A181" s="166"/>
      <c r="B181" s="167"/>
      <c r="C181" s="167"/>
      <c r="D181" s="167"/>
      <c r="E181" s="168"/>
      <c r="F181" s="169"/>
      <c r="G181" s="170"/>
      <c r="H181" s="171"/>
      <c r="I181" s="171"/>
      <c r="J181" s="171"/>
      <c r="K181" s="171"/>
      <c r="L181" s="171"/>
      <c r="M181" s="171"/>
      <c r="N181" s="171"/>
      <c r="O181" s="171"/>
      <c r="P181" s="171"/>
      <c r="Q181" s="171"/>
      <c r="R181" s="171"/>
      <c r="S181" s="171"/>
      <c r="T181" s="171"/>
    </row>
    <row r="182" spans="1:20">
      <c r="A182" s="166"/>
      <c r="B182" s="167"/>
      <c r="C182" s="167"/>
      <c r="D182" s="167"/>
      <c r="E182" s="168"/>
      <c r="F182" s="169"/>
      <c r="G182" s="170"/>
      <c r="H182" s="171"/>
      <c r="I182" s="171"/>
      <c r="J182" s="171"/>
      <c r="K182" s="171"/>
      <c r="L182" s="171"/>
      <c r="M182" s="171"/>
      <c r="N182" s="171"/>
      <c r="O182" s="171"/>
      <c r="P182" s="171"/>
      <c r="Q182" s="171"/>
      <c r="R182" s="171"/>
      <c r="S182" s="171"/>
      <c r="T182" s="171"/>
    </row>
    <row r="183" spans="1:20">
      <c r="A183" s="166"/>
      <c r="B183" s="167"/>
      <c r="C183" s="167"/>
      <c r="D183" s="167"/>
      <c r="E183" s="168"/>
      <c r="F183" s="169"/>
      <c r="G183" s="170"/>
      <c r="H183" s="171"/>
      <c r="I183" s="171"/>
      <c r="J183" s="171"/>
      <c r="K183" s="171"/>
      <c r="L183" s="171"/>
      <c r="M183" s="171"/>
      <c r="N183" s="171"/>
      <c r="O183" s="171"/>
      <c r="P183" s="171"/>
      <c r="Q183" s="171"/>
      <c r="R183" s="171"/>
      <c r="S183" s="171"/>
      <c r="T183" s="171"/>
    </row>
    <row r="184" spans="1:20">
      <c r="A184" s="166"/>
      <c r="B184" s="167"/>
      <c r="C184" s="167"/>
      <c r="D184" s="167"/>
      <c r="E184" s="168"/>
      <c r="F184" s="169"/>
      <c r="G184" s="170"/>
      <c r="H184" s="171"/>
      <c r="I184" s="171"/>
      <c r="J184" s="171"/>
      <c r="K184" s="171"/>
      <c r="L184" s="171"/>
      <c r="M184" s="171"/>
      <c r="N184" s="171"/>
      <c r="O184" s="171"/>
      <c r="P184" s="171"/>
      <c r="Q184" s="171"/>
      <c r="R184" s="171"/>
      <c r="S184" s="171"/>
      <c r="T184" s="171"/>
    </row>
    <row r="185" spans="1:20">
      <c r="A185" s="166"/>
      <c r="B185" s="167"/>
      <c r="C185" s="167"/>
      <c r="D185" s="167"/>
      <c r="E185" s="168"/>
      <c r="F185" s="169"/>
      <c r="G185" s="170"/>
      <c r="H185" s="171"/>
      <c r="I185" s="171"/>
      <c r="J185" s="171"/>
      <c r="K185" s="171"/>
      <c r="L185" s="171"/>
      <c r="M185" s="171"/>
      <c r="N185" s="171"/>
      <c r="O185" s="171"/>
      <c r="P185" s="171"/>
      <c r="Q185" s="171"/>
      <c r="R185" s="171"/>
      <c r="S185" s="171"/>
      <c r="T185" s="171"/>
    </row>
    <row r="186" spans="1:20">
      <c r="A186" s="166"/>
      <c r="B186" s="167"/>
      <c r="C186" s="167"/>
      <c r="D186" s="167"/>
      <c r="E186" s="168"/>
      <c r="F186" s="169"/>
      <c r="G186" s="170"/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171"/>
      <c r="S186" s="171"/>
      <c r="T186" s="171"/>
    </row>
    <row r="187" spans="1:20">
      <c r="A187" s="166"/>
      <c r="B187" s="167"/>
      <c r="C187" s="167"/>
      <c r="D187" s="167"/>
      <c r="E187" s="168"/>
      <c r="F187" s="169"/>
      <c r="G187" s="170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</row>
    <row r="188" spans="1:20">
      <c r="A188" s="166"/>
      <c r="B188" s="167"/>
      <c r="C188" s="167"/>
      <c r="D188" s="167"/>
      <c r="E188" s="168"/>
      <c r="F188" s="169"/>
      <c r="G188" s="170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</row>
    <row r="189" spans="1:20">
      <c r="A189" s="166"/>
      <c r="B189" s="167"/>
      <c r="C189" s="167"/>
      <c r="D189" s="167"/>
      <c r="E189" s="168"/>
      <c r="F189" s="169"/>
      <c r="G189" s="170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</row>
    <row r="190" spans="1:20">
      <c r="A190" s="166"/>
      <c r="B190" s="167"/>
      <c r="C190" s="167"/>
      <c r="D190" s="167"/>
      <c r="E190" s="168"/>
      <c r="F190" s="169"/>
      <c r="G190" s="170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</row>
    <row r="191" spans="1:20">
      <c r="A191" s="166"/>
      <c r="B191" s="167"/>
      <c r="C191" s="167"/>
      <c r="D191" s="167"/>
      <c r="E191" s="168"/>
      <c r="F191" s="169"/>
      <c r="G191" s="170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</row>
    <row r="192" spans="1:20">
      <c r="A192" s="166"/>
      <c r="B192" s="167"/>
      <c r="C192" s="167"/>
      <c r="D192" s="167"/>
      <c r="E192" s="168"/>
      <c r="F192" s="169"/>
      <c r="G192" s="170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</row>
    <row r="193" spans="1:20">
      <c r="A193" s="166"/>
      <c r="B193" s="167"/>
      <c r="C193" s="167"/>
      <c r="D193" s="167"/>
      <c r="E193" s="168"/>
      <c r="F193" s="169"/>
      <c r="G193" s="170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</row>
    <row r="194" spans="1:20">
      <c r="A194" s="166"/>
      <c r="B194" s="167"/>
      <c r="C194" s="167"/>
      <c r="D194" s="167"/>
      <c r="E194" s="168"/>
      <c r="F194" s="169"/>
      <c r="G194" s="170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</row>
    <row r="195" spans="1:20">
      <c r="A195" s="166"/>
      <c r="B195" s="167"/>
      <c r="C195" s="167"/>
      <c r="D195" s="167"/>
      <c r="E195" s="168"/>
      <c r="F195" s="169"/>
      <c r="G195" s="170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</row>
    <row r="196" spans="1:20">
      <c r="A196" s="166"/>
      <c r="B196" s="167"/>
      <c r="C196" s="167"/>
      <c r="D196" s="167"/>
      <c r="E196" s="168"/>
      <c r="F196" s="169"/>
      <c r="G196" s="170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</row>
    <row r="197" spans="1:20">
      <c r="A197" s="166"/>
      <c r="B197" s="167"/>
      <c r="C197" s="167"/>
      <c r="D197" s="167"/>
      <c r="E197" s="168"/>
      <c r="F197" s="169"/>
      <c r="G197" s="170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</row>
    <row r="198" spans="1:20">
      <c r="A198" s="166"/>
      <c r="B198" s="167"/>
      <c r="C198" s="167"/>
      <c r="D198" s="167"/>
      <c r="E198" s="168"/>
      <c r="F198" s="169"/>
      <c r="G198" s="170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</row>
    <row r="199" spans="1:20">
      <c r="A199" s="166"/>
      <c r="B199" s="167"/>
      <c r="C199" s="167"/>
      <c r="D199" s="167"/>
      <c r="E199" s="168"/>
      <c r="F199" s="169"/>
      <c r="G199" s="170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</row>
    <row r="200" spans="1:20">
      <c r="A200" s="166"/>
      <c r="B200" s="167"/>
      <c r="C200" s="167"/>
      <c r="D200" s="167"/>
      <c r="E200" s="168"/>
      <c r="F200" s="169"/>
      <c r="G200" s="170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</row>
    <row r="201" spans="1:20">
      <c r="A201" s="166"/>
      <c r="B201" s="167"/>
      <c r="C201" s="167"/>
      <c r="D201" s="167"/>
      <c r="E201" s="168"/>
      <c r="F201" s="169"/>
      <c r="G201" s="170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</row>
    <row r="202" spans="1:20">
      <c r="A202" s="166"/>
      <c r="B202" s="167"/>
      <c r="C202" s="167"/>
      <c r="D202" s="167"/>
      <c r="E202" s="168"/>
      <c r="F202" s="169"/>
      <c r="G202" s="170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</row>
    <row r="203" spans="1:20">
      <c r="A203" s="166"/>
      <c r="B203" s="167"/>
      <c r="C203" s="167"/>
      <c r="D203" s="167"/>
      <c r="E203" s="168"/>
      <c r="F203" s="169"/>
      <c r="G203" s="170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</row>
    <row r="204" spans="1:20">
      <c r="A204" s="166"/>
      <c r="B204" s="167"/>
      <c r="C204" s="167"/>
      <c r="D204" s="167"/>
      <c r="E204" s="168"/>
      <c r="F204" s="169"/>
      <c r="G204" s="170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</row>
    <row r="205" spans="1:20">
      <c r="A205" s="166"/>
      <c r="B205" s="167"/>
      <c r="C205" s="167"/>
      <c r="D205" s="167"/>
      <c r="E205" s="168"/>
      <c r="F205" s="169"/>
      <c r="G205" s="170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</row>
    <row r="206" spans="1:20">
      <c r="A206" s="166"/>
      <c r="B206" s="167"/>
      <c r="C206" s="167"/>
      <c r="D206" s="167"/>
      <c r="E206" s="168"/>
      <c r="F206" s="169"/>
      <c r="G206" s="170"/>
      <c r="H206" s="171"/>
      <c r="I206" s="171"/>
      <c r="J206" s="171"/>
      <c r="K206" s="171"/>
      <c r="L206" s="171"/>
      <c r="M206" s="171"/>
      <c r="N206" s="171"/>
      <c r="O206" s="171"/>
      <c r="P206" s="171"/>
      <c r="Q206" s="171"/>
      <c r="R206" s="171"/>
      <c r="S206" s="171"/>
      <c r="T206" s="171"/>
    </row>
    <row r="207" spans="1:20">
      <c r="A207" s="166"/>
      <c r="B207" s="167"/>
      <c r="C207" s="167"/>
      <c r="D207" s="167"/>
      <c r="E207" s="168"/>
      <c r="F207" s="169"/>
      <c r="G207" s="170"/>
      <c r="H207" s="171"/>
      <c r="I207" s="171"/>
      <c r="J207" s="171"/>
      <c r="K207" s="171"/>
      <c r="L207" s="171"/>
      <c r="M207" s="171"/>
      <c r="N207" s="171"/>
      <c r="O207" s="171"/>
      <c r="P207" s="171"/>
      <c r="Q207" s="171"/>
      <c r="R207" s="171"/>
      <c r="S207" s="171"/>
      <c r="T207" s="171"/>
    </row>
    <row r="208" spans="1:20">
      <c r="A208" s="166"/>
      <c r="B208" s="167"/>
      <c r="C208" s="167"/>
      <c r="D208" s="167"/>
      <c r="E208" s="168"/>
      <c r="F208" s="169"/>
      <c r="G208" s="170"/>
      <c r="H208" s="171"/>
      <c r="I208" s="171"/>
      <c r="J208" s="171"/>
      <c r="K208" s="171"/>
      <c r="L208" s="171"/>
      <c r="M208" s="171"/>
      <c r="N208" s="171"/>
      <c r="O208" s="171"/>
      <c r="P208" s="171"/>
      <c r="Q208" s="171"/>
      <c r="R208" s="171"/>
      <c r="S208" s="171"/>
      <c r="T208" s="171"/>
    </row>
    <row r="209" spans="1:20">
      <c r="A209" s="166"/>
      <c r="B209" s="167"/>
      <c r="C209" s="167"/>
      <c r="D209" s="167"/>
      <c r="E209" s="168"/>
      <c r="F209" s="169"/>
      <c r="G209" s="170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</row>
    <row r="210" spans="1:20">
      <c r="A210" s="166"/>
      <c r="B210" s="167"/>
      <c r="C210" s="167"/>
      <c r="D210" s="167"/>
      <c r="E210" s="168"/>
      <c r="F210" s="169"/>
      <c r="G210" s="170"/>
      <c r="H210" s="171"/>
      <c r="I210" s="171"/>
      <c r="J210" s="171"/>
      <c r="K210" s="171"/>
      <c r="L210" s="171"/>
      <c r="M210" s="171"/>
      <c r="N210" s="171"/>
      <c r="O210" s="171"/>
      <c r="P210" s="171"/>
      <c r="Q210" s="171"/>
      <c r="R210" s="171"/>
      <c r="S210" s="171"/>
      <c r="T210" s="171"/>
    </row>
    <row r="211" spans="1:20">
      <c r="A211" s="166"/>
      <c r="B211" s="167"/>
      <c r="C211" s="167"/>
      <c r="D211" s="167"/>
      <c r="E211" s="168"/>
      <c r="F211" s="169"/>
      <c r="G211" s="170"/>
      <c r="H211" s="171"/>
      <c r="I211" s="171"/>
      <c r="J211" s="171"/>
      <c r="K211" s="171"/>
      <c r="L211" s="171"/>
      <c r="M211" s="171"/>
      <c r="N211" s="171"/>
      <c r="O211" s="171"/>
      <c r="P211" s="171"/>
      <c r="Q211" s="171"/>
      <c r="R211" s="171"/>
      <c r="S211" s="171"/>
      <c r="T211" s="171"/>
    </row>
    <row r="212" spans="1:20">
      <c r="A212" s="166"/>
      <c r="B212" s="167"/>
      <c r="C212" s="167"/>
      <c r="D212" s="167"/>
      <c r="E212" s="168"/>
      <c r="F212" s="169"/>
      <c r="G212" s="170"/>
      <c r="H212" s="171"/>
      <c r="I212" s="171"/>
      <c r="J212" s="171"/>
      <c r="K212" s="171"/>
      <c r="L212" s="171"/>
      <c r="M212" s="171"/>
      <c r="N212" s="171"/>
      <c r="O212" s="171"/>
      <c r="P212" s="171"/>
      <c r="Q212" s="171"/>
      <c r="R212" s="171"/>
      <c r="S212" s="171"/>
      <c r="T212" s="171"/>
    </row>
    <row r="213" spans="1:20">
      <c r="A213" s="166"/>
      <c r="B213" s="167"/>
      <c r="C213" s="167"/>
      <c r="D213" s="167"/>
      <c r="E213" s="168"/>
      <c r="F213" s="169"/>
      <c r="G213" s="170"/>
      <c r="H213" s="171"/>
      <c r="I213" s="171"/>
      <c r="J213" s="171"/>
      <c r="K213" s="171"/>
      <c r="L213" s="171"/>
      <c r="M213" s="171"/>
      <c r="N213" s="171"/>
      <c r="O213" s="171"/>
      <c r="P213" s="171"/>
      <c r="Q213" s="171"/>
      <c r="R213" s="171"/>
      <c r="S213" s="171"/>
      <c r="T213" s="171"/>
    </row>
    <row r="214" spans="1:20">
      <c r="A214" s="166"/>
      <c r="B214" s="167"/>
      <c r="C214" s="167"/>
      <c r="D214" s="167"/>
      <c r="E214" s="168"/>
      <c r="F214" s="169"/>
      <c r="G214" s="170"/>
      <c r="H214" s="171"/>
      <c r="I214" s="171"/>
      <c r="J214" s="171"/>
      <c r="K214" s="171"/>
      <c r="L214" s="171"/>
      <c r="M214" s="171"/>
      <c r="N214" s="171"/>
      <c r="O214" s="171"/>
      <c r="P214" s="171"/>
      <c r="Q214" s="171"/>
      <c r="R214" s="171"/>
      <c r="S214" s="171"/>
      <c r="T214" s="171"/>
    </row>
    <row r="215" spans="1:20">
      <c r="A215" s="166"/>
      <c r="B215" s="167"/>
      <c r="C215" s="167"/>
      <c r="D215" s="167"/>
      <c r="E215" s="168"/>
      <c r="F215" s="169"/>
      <c r="G215" s="170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</row>
    <row r="216" spans="1:20">
      <c r="A216" s="166"/>
      <c r="B216" s="167"/>
      <c r="C216" s="167"/>
      <c r="D216" s="167"/>
      <c r="E216" s="168"/>
      <c r="F216" s="169"/>
      <c r="G216" s="170"/>
      <c r="H216" s="171"/>
      <c r="I216" s="171"/>
      <c r="J216" s="171"/>
      <c r="K216" s="171"/>
      <c r="L216" s="171"/>
      <c r="M216" s="171"/>
      <c r="N216" s="171"/>
      <c r="O216" s="171"/>
      <c r="P216" s="171"/>
      <c r="Q216" s="171"/>
      <c r="R216" s="171"/>
      <c r="S216" s="171"/>
      <c r="T216" s="171"/>
    </row>
    <row r="217" spans="1:20">
      <c r="A217" s="166"/>
      <c r="B217" s="167"/>
      <c r="C217" s="167"/>
      <c r="D217" s="167"/>
      <c r="E217" s="168"/>
      <c r="F217" s="169"/>
      <c r="G217" s="170"/>
      <c r="H217" s="171"/>
      <c r="I217" s="171"/>
      <c r="J217" s="171"/>
      <c r="K217" s="171"/>
      <c r="L217" s="171"/>
      <c r="M217" s="171"/>
      <c r="N217" s="171"/>
      <c r="O217" s="171"/>
      <c r="P217" s="171"/>
      <c r="Q217" s="171"/>
      <c r="R217" s="171"/>
      <c r="S217" s="171"/>
      <c r="T217" s="171"/>
    </row>
    <row r="218" spans="1:20">
      <c r="A218" s="166"/>
      <c r="B218" s="167"/>
      <c r="C218" s="167"/>
      <c r="D218" s="167"/>
      <c r="E218" s="168"/>
      <c r="F218" s="169"/>
      <c r="G218" s="170"/>
      <c r="H218" s="171"/>
      <c r="I218" s="171"/>
      <c r="J218" s="171"/>
      <c r="K218" s="171"/>
      <c r="L218" s="171"/>
      <c r="M218" s="171"/>
      <c r="N218" s="171"/>
      <c r="O218" s="171"/>
      <c r="P218" s="171"/>
      <c r="Q218" s="171"/>
      <c r="R218" s="171"/>
      <c r="S218" s="171"/>
      <c r="T218" s="171"/>
    </row>
    <row r="219" spans="1:20">
      <c r="A219" s="166"/>
      <c r="B219" s="167"/>
      <c r="C219" s="167"/>
      <c r="D219" s="167"/>
      <c r="E219" s="168"/>
      <c r="F219" s="169"/>
      <c r="G219" s="170"/>
      <c r="H219" s="171"/>
      <c r="I219" s="171"/>
      <c r="J219" s="171"/>
      <c r="K219" s="171"/>
      <c r="L219" s="171"/>
      <c r="M219" s="171"/>
      <c r="N219" s="171"/>
      <c r="O219" s="171"/>
      <c r="P219" s="171"/>
      <c r="Q219" s="171"/>
      <c r="R219" s="171"/>
      <c r="S219" s="171"/>
      <c r="T219" s="171"/>
    </row>
    <row r="220" spans="1:20">
      <c r="A220" s="166"/>
      <c r="B220" s="167"/>
      <c r="C220" s="167"/>
      <c r="D220" s="167"/>
      <c r="E220" s="168"/>
      <c r="F220" s="169"/>
      <c r="G220" s="170"/>
      <c r="H220" s="171"/>
      <c r="I220" s="171"/>
      <c r="J220" s="171"/>
      <c r="K220" s="171"/>
      <c r="L220" s="171"/>
      <c r="M220" s="171"/>
      <c r="N220" s="171"/>
      <c r="O220" s="171"/>
      <c r="P220" s="171"/>
      <c r="Q220" s="171"/>
      <c r="R220" s="171"/>
      <c r="S220" s="171"/>
      <c r="T220" s="171"/>
    </row>
    <row r="221" spans="1:20">
      <c r="A221" s="166"/>
      <c r="B221" s="167"/>
      <c r="C221" s="167"/>
      <c r="D221" s="167"/>
      <c r="E221" s="168"/>
      <c r="F221" s="169"/>
      <c r="G221" s="170"/>
      <c r="H221" s="171"/>
      <c r="I221" s="171"/>
      <c r="J221" s="171"/>
      <c r="K221" s="171"/>
      <c r="L221" s="171"/>
      <c r="M221" s="171"/>
      <c r="N221" s="171"/>
      <c r="O221" s="171"/>
      <c r="P221" s="171"/>
      <c r="Q221" s="171"/>
      <c r="R221" s="171"/>
      <c r="S221" s="171"/>
      <c r="T221" s="171"/>
    </row>
    <row r="222" spans="1:20">
      <c r="A222" s="166"/>
      <c r="B222" s="167"/>
      <c r="C222" s="167"/>
      <c r="D222" s="167"/>
      <c r="E222" s="168"/>
      <c r="F222" s="169"/>
      <c r="G222" s="170"/>
      <c r="H222" s="171"/>
      <c r="I222" s="171"/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171"/>
    </row>
    <row r="223" spans="1:20">
      <c r="A223" s="166"/>
      <c r="B223" s="167"/>
      <c r="C223" s="167"/>
      <c r="D223" s="167"/>
      <c r="E223" s="168"/>
      <c r="F223" s="169"/>
      <c r="G223" s="170"/>
      <c r="H223" s="171"/>
      <c r="I223" s="171"/>
      <c r="J223" s="171"/>
      <c r="K223" s="171"/>
      <c r="L223" s="171"/>
      <c r="M223" s="171"/>
      <c r="N223" s="171"/>
      <c r="O223" s="171"/>
      <c r="P223" s="171"/>
      <c r="Q223" s="171"/>
      <c r="R223" s="171"/>
      <c r="S223" s="171"/>
      <c r="T223" s="171"/>
    </row>
    <row r="224" spans="1:20">
      <c r="A224" s="166"/>
      <c r="B224" s="167"/>
      <c r="C224" s="167"/>
      <c r="D224" s="167"/>
      <c r="E224" s="168"/>
      <c r="F224" s="169"/>
      <c r="G224" s="170"/>
      <c r="H224" s="171"/>
      <c r="I224" s="171"/>
      <c r="J224" s="171"/>
      <c r="K224" s="171"/>
      <c r="L224" s="171"/>
      <c r="M224" s="171"/>
      <c r="N224" s="171"/>
      <c r="O224" s="171"/>
      <c r="P224" s="171"/>
      <c r="Q224" s="171"/>
      <c r="R224" s="171"/>
      <c r="S224" s="171"/>
      <c r="T224" s="171"/>
    </row>
    <row r="225" spans="1:20">
      <c r="A225" s="166"/>
      <c r="B225" s="167"/>
      <c r="C225" s="167"/>
      <c r="D225" s="167"/>
      <c r="E225" s="168"/>
      <c r="F225" s="169"/>
      <c r="G225" s="170"/>
      <c r="H225" s="171"/>
      <c r="I225" s="171"/>
      <c r="J225" s="171"/>
      <c r="K225" s="171"/>
      <c r="L225" s="171"/>
      <c r="M225" s="171"/>
      <c r="N225" s="171"/>
      <c r="O225" s="171"/>
      <c r="P225" s="171"/>
      <c r="Q225" s="171"/>
      <c r="R225" s="171"/>
      <c r="S225" s="171"/>
      <c r="T225" s="171"/>
    </row>
    <row r="226" spans="1:20">
      <c r="A226" s="166"/>
      <c r="B226" s="167"/>
      <c r="C226" s="167"/>
      <c r="D226" s="167"/>
      <c r="E226" s="168"/>
      <c r="F226" s="169"/>
      <c r="G226" s="170"/>
      <c r="H226" s="171"/>
      <c r="I226" s="171"/>
      <c r="J226" s="171"/>
      <c r="K226" s="171"/>
      <c r="L226" s="171"/>
      <c r="M226" s="171"/>
      <c r="N226" s="171"/>
      <c r="O226" s="171"/>
      <c r="P226" s="171"/>
      <c r="Q226" s="171"/>
      <c r="R226" s="171"/>
      <c r="S226" s="171"/>
      <c r="T226" s="171"/>
    </row>
    <row r="227" spans="1:20">
      <c r="A227" s="166"/>
      <c r="B227" s="167"/>
      <c r="C227" s="167"/>
      <c r="D227" s="167"/>
      <c r="E227" s="168"/>
      <c r="F227" s="169"/>
      <c r="G227" s="170"/>
      <c r="H227" s="171"/>
      <c r="I227" s="171"/>
      <c r="J227" s="171"/>
      <c r="K227" s="171"/>
      <c r="L227" s="171"/>
      <c r="M227" s="171"/>
      <c r="N227" s="171"/>
      <c r="O227" s="171"/>
      <c r="P227" s="171"/>
      <c r="Q227" s="171"/>
      <c r="R227" s="171"/>
      <c r="S227" s="171"/>
      <c r="T227" s="171"/>
    </row>
    <row r="228" spans="1:20">
      <c r="A228" s="166"/>
      <c r="B228" s="167"/>
      <c r="C228" s="167"/>
      <c r="D228" s="167"/>
      <c r="E228" s="168"/>
      <c r="F228" s="169"/>
      <c r="G228" s="170"/>
      <c r="H228" s="171"/>
      <c r="I228" s="171"/>
      <c r="J228" s="171"/>
      <c r="K228" s="171"/>
      <c r="L228" s="171"/>
      <c r="M228" s="171"/>
      <c r="N228" s="171"/>
      <c r="O228" s="171"/>
      <c r="P228" s="171"/>
      <c r="Q228" s="171"/>
      <c r="R228" s="171"/>
      <c r="S228" s="171"/>
      <c r="T228" s="171"/>
    </row>
    <row r="229" spans="1:20">
      <c r="A229" s="166"/>
      <c r="B229" s="167"/>
      <c r="C229" s="167"/>
      <c r="D229" s="167"/>
      <c r="E229" s="168"/>
      <c r="F229" s="169"/>
      <c r="G229" s="170"/>
      <c r="H229" s="171"/>
      <c r="I229" s="171"/>
      <c r="J229" s="171"/>
      <c r="K229" s="171"/>
      <c r="L229" s="171"/>
      <c r="M229" s="171"/>
      <c r="N229" s="171"/>
      <c r="O229" s="171"/>
      <c r="P229" s="171"/>
      <c r="Q229" s="171"/>
      <c r="R229" s="171"/>
      <c r="S229" s="171"/>
      <c r="T229" s="171"/>
    </row>
    <row r="230" spans="1:20">
      <c r="A230" s="166"/>
      <c r="B230" s="167"/>
      <c r="C230" s="167"/>
      <c r="D230" s="167"/>
      <c r="E230" s="168"/>
      <c r="F230" s="169"/>
      <c r="G230" s="170"/>
      <c r="H230" s="171"/>
      <c r="I230" s="171"/>
      <c r="J230" s="171"/>
      <c r="K230" s="171"/>
      <c r="L230" s="171"/>
      <c r="M230" s="171"/>
      <c r="N230" s="171"/>
      <c r="O230" s="171"/>
      <c r="P230" s="171"/>
      <c r="Q230" s="171"/>
      <c r="R230" s="171"/>
      <c r="S230" s="171"/>
      <c r="T230" s="171"/>
    </row>
    <row r="231" spans="1:20">
      <c r="A231" s="166"/>
      <c r="B231" s="167"/>
      <c r="C231" s="167"/>
      <c r="D231" s="167"/>
      <c r="E231" s="168"/>
      <c r="F231" s="169"/>
      <c r="G231" s="170"/>
      <c r="H231" s="171"/>
      <c r="I231" s="171"/>
      <c r="J231" s="171"/>
      <c r="K231" s="171"/>
      <c r="L231" s="171"/>
      <c r="M231" s="171"/>
      <c r="N231" s="171"/>
      <c r="O231" s="171"/>
      <c r="P231" s="171"/>
      <c r="Q231" s="171"/>
      <c r="R231" s="171"/>
      <c r="S231" s="171"/>
      <c r="T231" s="171"/>
    </row>
    <row r="232" spans="1:20">
      <c r="A232" s="166"/>
      <c r="B232" s="167"/>
      <c r="C232" s="167"/>
      <c r="D232" s="167"/>
      <c r="E232" s="168"/>
      <c r="F232" s="169"/>
      <c r="G232" s="170"/>
      <c r="H232" s="171"/>
      <c r="I232" s="171"/>
      <c r="J232" s="171"/>
      <c r="K232" s="171"/>
      <c r="L232" s="171"/>
      <c r="M232" s="171"/>
      <c r="N232" s="171"/>
      <c r="O232" s="171"/>
      <c r="P232" s="171"/>
      <c r="Q232" s="171"/>
      <c r="R232" s="171"/>
      <c r="S232" s="171"/>
      <c r="T232" s="171"/>
    </row>
    <row r="233" spans="1:20">
      <c r="A233" s="166"/>
      <c r="B233" s="167"/>
      <c r="C233" s="167"/>
      <c r="D233" s="167"/>
      <c r="E233" s="168"/>
      <c r="F233" s="169"/>
      <c r="G233" s="170"/>
      <c r="H233" s="171"/>
      <c r="I233" s="171"/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</row>
    <row r="234" spans="1:20">
      <c r="A234" s="166"/>
      <c r="B234" s="167"/>
      <c r="C234" s="167"/>
      <c r="D234" s="167"/>
      <c r="E234" s="168"/>
      <c r="F234" s="169"/>
      <c r="G234" s="170"/>
      <c r="H234" s="171"/>
      <c r="I234" s="171"/>
      <c r="J234" s="171"/>
      <c r="K234" s="171"/>
      <c r="L234" s="171"/>
      <c r="M234" s="171"/>
      <c r="N234" s="171"/>
      <c r="O234" s="171"/>
      <c r="P234" s="171"/>
      <c r="Q234" s="171"/>
      <c r="R234" s="171"/>
      <c r="S234" s="171"/>
      <c r="T234" s="171"/>
    </row>
    <row r="235" spans="1:20">
      <c r="A235" s="166"/>
      <c r="B235" s="167"/>
      <c r="C235" s="167"/>
      <c r="D235" s="167"/>
      <c r="E235" s="168"/>
      <c r="F235" s="169"/>
      <c r="G235" s="170"/>
      <c r="H235" s="171"/>
      <c r="I235" s="171"/>
      <c r="J235" s="171"/>
      <c r="K235" s="171"/>
      <c r="L235" s="171"/>
      <c r="M235" s="171"/>
      <c r="N235" s="171"/>
      <c r="O235" s="171"/>
      <c r="P235" s="171"/>
      <c r="Q235" s="171"/>
      <c r="R235" s="171"/>
      <c r="S235" s="171"/>
      <c r="T235" s="171"/>
    </row>
    <row r="236" spans="1:20">
      <c r="A236" s="166"/>
      <c r="B236" s="167"/>
      <c r="C236" s="167"/>
      <c r="D236" s="167"/>
      <c r="E236" s="168"/>
      <c r="F236" s="169"/>
      <c r="G236" s="170"/>
      <c r="H236" s="171"/>
      <c r="I236" s="171"/>
      <c r="J236" s="171"/>
      <c r="K236" s="171"/>
      <c r="L236" s="171"/>
      <c r="M236" s="171"/>
      <c r="N236" s="171"/>
      <c r="O236" s="171"/>
      <c r="P236" s="171"/>
      <c r="Q236" s="171"/>
      <c r="R236" s="171"/>
      <c r="S236" s="171"/>
      <c r="T236" s="171"/>
    </row>
    <row r="237" spans="1:20">
      <c r="A237" s="166"/>
      <c r="B237" s="167"/>
      <c r="C237" s="167"/>
      <c r="D237" s="167"/>
      <c r="E237" s="168"/>
      <c r="F237" s="169"/>
      <c r="G237" s="170"/>
      <c r="H237" s="171"/>
      <c r="I237" s="171"/>
      <c r="J237" s="171"/>
      <c r="K237" s="171"/>
      <c r="L237" s="171"/>
      <c r="M237" s="171"/>
      <c r="N237" s="171"/>
      <c r="O237" s="171"/>
      <c r="P237" s="171"/>
      <c r="Q237" s="171"/>
      <c r="R237" s="171"/>
      <c r="S237" s="171"/>
      <c r="T237" s="171"/>
    </row>
    <row r="238" spans="1:20">
      <c r="A238" s="166"/>
      <c r="B238" s="167"/>
      <c r="C238" s="167"/>
      <c r="D238" s="167"/>
      <c r="E238" s="168"/>
      <c r="F238" s="169"/>
      <c r="G238" s="170"/>
      <c r="H238" s="171"/>
      <c r="I238" s="171"/>
      <c r="J238" s="171"/>
      <c r="K238" s="171"/>
      <c r="L238" s="171"/>
      <c r="M238" s="171"/>
      <c r="N238" s="171"/>
      <c r="O238" s="171"/>
      <c r="P238" s="171"/>
      <c r="Q238" s="171"/>
      <c r="R238" s="171"/>
      <c r="S238" s="171"/>
      <c r="T238" s="171"/>
    </row>
    <row r="239" spans="1:20">
      <c r="A239" s="166"/>
      <c r="B239" s="167"/>
      <c r="C239" s="167"/>
      <c r="D239" s="167"/>
      <c r="E239" s="168"/>
      <c r="F239" s="169"/>
      <c r="G239" s="170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</row>
    <row r="240" spans="1:20">
      <c r="A240" s="166"/>
      <c r="B240" s="167"/>
      <c r="C240" s="167"/>
      <c r="D240" s="167"/>
      <c r="E240" s="168"/>
      <c r="F240" s="169"/>
      <c r="G240" s="170"/>
      <c r="H240" s="171"/>
      <c r="I240" s="171"/>
      <c r="J240" s="171"/>
      <c r="K240" s="171"/>
      <c r="L240" s="171"/>
      <c r="M240" s="171"/>
      <c r="N240" s="171"/>
      <c r="O240" s="171"/>
      <c r="P240" s="171"/>
      <c r="Q240" s="171"/>
      <c r="R240" s="171"/>
      <c r="S240" s="171"/>
      <c r="T240" s="171"/>
    </row>
    <row r="241" spans="1:20">
      <c r="A241" s="166"/>
      <c r="B241" s="167"/>
      <c r="C241" s="167"/>
      <c r="D241" s="167"/>
      <c r="E241" s="168"/>
      <c r="F241" s="169"/>
      <c r="G241" s="170"/>
      <c r="H241" s="171"/>
      <c r="I241" s="171"/>
      <c r="J241" s="171"/>
      <c r="K241" s="171"/>
      <c r="L241" s="171"/>
      <c r="M241" s="171"/>
      <c r="N241" s="171"/>
      <c r="O241" s="171"/>
      <c r="P241" s="171"/>
      <c r="Q241" s="171"/>
      <c r="R241" s="171"/>
      <c r="S241" s="171"/>
      <c r="T241" s="171"/>
    </row>
    <row r="242" spans="1:20">
      <c r="A242" s="166"/>
      <c r="B242" s="167"/>
      <c r="C242" s="167"/>
      <c r="D242" s="167"/>
      <c r="E242" s="168"/>
      <c r="F242" s="169"/>
      <c r="G242" s="170"/>
      <c r="H242" s="171"/>
      <c r="I242" s="171"/>
      <c r="J242" s="171"/>
      <c r="K242" s="171"/>
      <c r="L242" s="171"/>
      <c r="M242" s="171"/>
      <c r="N242" s="171"/>
      <c r="O242" s="171"/>
      <c r="P242" s="171"/>
      <c r="Q242" s="171"/>
      <c r="R242" s="171"/>
      <c r="S242" s="171"/>
      <c r="T242" s="171"/>
    </row>
    <row r="243" spans="1:20">
      <c r="A243" s="166"/>
      <c r="B243" s="167"/>
      <c r="C243" s="167"/>
      <c r="D243" s="167"/>
      <c r="E243" s="168"/>
      <c r="F243" s="169"/>
      <c r="G243" s="170"/>
      <c r="H243" s="171"/>
      <c r="I243" s="171"/>
      <c r="J243" s="171"/>
      <c r="K243" s="171"/>
      <c r="L243" s="171"/>
      <c r="M243" s="171"/>
      <c r="N243" s="171"/>
      <c r="O243" s="171"/>
      <c r="P243" s="171"/>
      <c r="Q243" s="171"/>
      <c r="R243" s="171"/>
      <c r="S243" s="171"/>
      <c r="T243" s="171"/>
    </row>
    <row r="244" spans="1:20">
      <c r="A244" s="166"/>
      <c r="B244" s="167"/>
      <c r="C244" s="167"/>
      <c r="D244" s="167"/>
      <c r="E244" s="168"/>
      <c r="F244" s="169"/>
      <c r="G244" s="170"/>
      <c r="H244" s="171"/>
      <c r="I244" s="171"/>
      <c r="J244" s="171"/>
      <c r="K244" s="171"/>
      <c r="L244" s="171"/>
      <c r="M244" s="171"/>
      <c r="N244" s="171"/>
      <c r="O244" s="171"/>
      <c r="P244" s="171"/>
      <c r="Q244" s="171"/>
      <c r="R244" s="171"/>
      <c r="S244" s="171"/>
      <c r="T244" s="171"/>
    </row>
    <row r="245" spans="1:20">
      <c r="A245" s="166"/>
      <c r="B245" s="167"/>
      <c r="C245" s="167"/>
      <c r="D245" s="167"/>
      <c r="E245" s="168"/>
      <c r="F245" s="169"/>
      <c r="G245" s="170"/>
      <c r="H245" s="171"/>
      <c r="I245" s="171"/>
      <c r="J245" s="171"/>
      <c r="K245" s="171"/>
      <c r="L245" s="171"/>
      <c r="M245" s="171"/>
      <c r="N245" s="171"/>
      <c r="O245" s="171"/>
      <c r="P245" s="171"/>
      <c r="Q245" s="171"/>
      <c r="R245" s="171"/>
      <c r="S245" s="171"/>
      <c r="T245" s="171"/>
    </row>
    <row r="246" spans="1:20">
      <c r="A246" s="166"/>
      <c r="B246" s="167"/>
      <c r="C246" s="167"/>
      <c r="D246" s="167"/>
      <c r="E246" s="168"/>
      <c r="F246" s="169"/>
      <c r="G246" s="170"/>
      <c r="H246" s="171"/>
      <c r="I246" s="171"/>
      <c r="J246" s="171"/>
      <c r="K246" s="171"/>
      <c r="L246" s="171"/>
      <c r="M246" s="171"/>
      <c r="N246" s="171"/>
      <c r="O246" s="171"/>
      <c r="P246" s="171"/>
      <c r="Q246" s="171"/>
      <c r="R246" s="171"/>
      <c r="S246" s="171"/>
      <c r="T246" s="171"/>
    </row>
    <row r="247" spans="1:20">
      <c r="A247" s="166"/>
      <c r="B247" s="167"/>
      <c r="C247" s="167"/>
      <c r="D247" s="167"/>
      <c r="E247" s="168"/>
      <c r="F247" s="169"/>
      <c r="G247" s="170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</row>
    <row r="248" spans="1:20">
      <c r="A248" s="166"/>
      <c r="B248" s="167"/>
      <c r="C248" s="167"/>
      <c r="D248" s="167"/>
      <c r="E248" s="168"/>
      <c r="F248" s="169"/>
      <c r="G248" s="170"/>
      <c r="H248" s="171"/>
      <c r="I248" s="171"/>
      <c r="J248" s="171"/>
      <c r="K248" s="171"/>
      <c r="L248" s="171"/>
      <c r="M248" s="171"/>
      <c r="N248" s="171"/>
      <c r="O248" s="171"/>
      <c r="P248" s="171"/>
      <c r="Q248" s="171"/>
      <c r="R248" s="171"/>
      <c r="S248" s="171"/>
      <c r="T248" s="171"/>
    </row>
    <row r="249" spans="1:20">
      <c r="A249" s="166"/>
      <c r="B249" s="167"/>
      <c r="C249" s="167"/>
      <c r="D249" s="167"/>
      <c r="E249" s="168"/>
      <c r="F249" s="169"/>
      <c r="G249" s="170"/>
      <c r="H249" s="171"/>
      <c r="I249" s="171"/>
      <c r="J249" s="171"/>
      <c r="K249" s="171"/>
      <c r="L249" s="171"/>
      <c r="M249" s="171"/>
      <c r="N249" s="171"/>
      <c r="O249" s="171"/>
      <c r="P249" s="171"/>
      <c r="Q249" s="171"/>
      <c r="R249" s="171"/>
      <c r="S249" s="171"/>
      <c r="T249" s="171"/>
    </row>
    <row r="250" spans="1:20">
      <c r="A250" s="166"/>
      <c r="B250" s="167"/>
      <c r="C250" s="167"/>
      <c r="D250" s="167"/>
      <c r="E250" s="168"/>
      <c r="F250" s="169"/>
      <c r="G250" s="170"/>
      <c r="H250" s="171"/>
      <c r="I250" s="171"/>
      <c r="J250" s="171"/>
      <c r="K250" s="171"/>
      <c r="L250" s="171"/>
      <c r="M250" s="171"/>
      <c r="N250" s="171"/>
      <c r="O250" s="171"/>
      <c r="P250" s="171"/>
      <c r="Q250" s="171"/>
      <c r="R250" s="171"/>
      <c r="S250" s="171"/>
      <c r="T250" s="171"/>
    </row>
    <row r="251" spans="1:20">
      <c r="A251" s="166"/>
      <c r="B251" s="167"/>
      <c r="C251" s="167"/>
      <c r="D251" s="167"/>
      <c r="E251" s="168"/>
      <c r="F251" s="169"/>
      <c r="G251" s="170"/>
      <c r="H251" s="171"/>
      <c r="I251" s="171"/>
      <c r="J251" s="171"/>
      <c r="K251" s="171"/>
      <c r="L251" s="171"/>
      <c r="M251" s="171"/>
      <c r="N251" s="171"/>
      <c r="O251" s="171"/>
      <c r="P251" s="171"/>
      <c r="Q251" s="171"/>
      <c r="R251" s="171"/>
      <c r="S251" s="171"/>
      <c r="T251" s="171"/>
    </row>
    <row r="252" spans="1:20">
      <c r="A252" s="166"/>
      <c r="B252" s="167"/>
      <c r="C252" s="167"/>
      <c r="D252" s="167"/>
      <c r="E252" s="168"/>
      <c r="F252" s="169"/>
      <c r="G252" s="170"/>
      <c r="H252" s="171"/>
      <c r="I252" s="171"/>
      <c r="J252" s="171"/>
      <c r="K252" s="171"/>
      <c r="L252" s="171"/>
      <c r="M252" s="171"/>
      <c r="N252" s="171"/>
      <c r="O252" s="171"/>
      <c r="P252" s="171"/>
      <c r="Q252" s="171"/>
      <c r="R252" s="171"/>
      <c r="S252" s="171"/>
      <c r="T252" s="171"/>
    </row>
    <row r="253" spans="1:20">
      <c r="A253" s="166"/>
      <c r="B253" s="167"/>
      <c r="C253" s="167"/>
      <c r="D253" s="167"/>
      <c r="E253" s="168"/>
      <c r="F253" s="169"/>
      <c r="G253" s="170"/>
      <c r="H253" s="171"/>
      <c r="I253" s="171"/>
      <c r="J253" s="171"/>
      <c r="K253" s="171"/>
      <c r="L253" s="171"/>
      <c r="M253" s="171"/>
      <c r="N253" s="171"/>
      <c r="O253" s="171"/>
      <c r="P253" s="171"/>
      <c r="Q253" s="171"/>
      <c r="R253" s="171"/>
      <c r="S253" s="171"/>
      <c r="T253" s="171"/>
    </row>
    <row r="254" spans="1:20">
      <c r="A254" s="166"/>
      <c r="B254" s="167"/>
      <c r="C254" s="167"/>
      <c r="D254" s="167"/>
      <c r="E254" s="168"/>
      <c r="F254" s="169"/>
      <c r="G254" s="170"/>
      <c r="H254" s="171"/>
      <c r="I254" s="171"/>
      <c r="J254" s="171"/>
      <c r="K254" s="171"/>
      <c r="L254" s="171"/>
      <c r="M254" s="171"/>
      <c r="N254" s="171"/>
      <c r="O254" s="171"/>
      <c r="P254" s="171"/>
      <c r="Q254" s="171"/>
      <c r="R254" s="171"/>
      <c r="S254" s="171"/>
      <c r="T254" s="171"/>
    </row>
    <row r="255" spans="1:20">
      <c r="A255" s="166"/>
      <c r="B255" s="167"/>
      <c r="C255" s="167"/>
      <c r="D255" s="167"/>
      <c r="E255" s="168"/>
      <c r="F255" s="169"/>
      <c r="G255" s="170"/>
      <c r="H255" s="171"/>
      <c r="I255" s="171"/>
      <c r="J255" s="171"/>
      <c r="K255" s="171"/>
      <c r="L255" s="171"/>
      <c r="M255" s="171"/>
      <c r="N255" s="171"/>
      <c r="O255" s="171"/>
      <c r="P255" s="171"/>
      <c r="Q255" s="171"/>
      <c r="R255" s="171"/>
      <c r="S255" s="171"/>
      <c r="T255" s="171"/>
    </row>
    <row r="256" spans="1:20">
      <c r="A256" s="166"/>
      <c r="B256" s="167"/>
      <c r="C256" s="167"/>
      <c r="D256" s="167"/>
      <c r="E256" s="168"/>
      <c r="F256" s="169"/>
      <c r="G256" s="170"/>
      <c r="H256" s="171"/>
      <c r="I256" s="171"/>
      <c r="J256" s="171"/>
      <c r="K256" s="171"/>
      <c r="L256" s="171"/>
      <c r="M256" s="171"/>
      <c r="N256" s="171"/>
      <c r="O256" s="171"/>
      <c r="P256" s="171"/>
      <c r="Q256" s="171"/>
      <c r="R256" s="171"/>
      <c r="S256" s="171"/>
      <c r="T256" s="171"/>
    </row>
    <row r="257" spans="1:20">
      <c r="A257" s="166"/>
      <c r="B257" s="167"/>
      <c r="C257" s="167"/>
      <c r="D257" s="167"/>
      <c r="E257" s="168"/>
      <c r="F257" s="169"/>
      <c r="G257" s="170"/>
      <c r="H257" s="171"/>
      <c r="I257" s="171"/>
      <c r="J257" s="171"/>
      <c r="K257" s="171"/>
      <c r="L257" s="171"/>
      <c r="M257" s="171"/>
      <c r="N257" s="171"/>
      <c r="O257" s="171"/>
      <c r="P257" s="171"/>
      <c r="Q257" s="171"/>
      <c r="R257" s="171"/>
      <c r="S257" s="171"/>
      <c r="T257" s="171"/>
    </row>
    <row r="258" spans="1:20">
      <c r="A258" s="166"/>
      <c r="B258" s="167"/>
      <c r="C258" s="167"/>
      <c r="D258" s="167"/>
      <c r="E258" s="168"/>
      <c r="F258" s="169"/>
      <c r="G258" s="170"/>
      <c r="H258" s="171"/>
      <c r="I258" s="171"/>
      <c r="J258" s="171"/>
      <c r="K258" s="171"/>
      <c r="L258" s="171"/>
      <c r="M258" s="171"/>
      <c r="N258" s="171"/>
      <c r="O258" s="171"/>
      <c r="P258" s="171"/>
      <c r="Q258" s="171"/>
      <c r="R258" s="171"/>
      <c r="S258" s="171"/>
      <c r="T258" s="171"/>
    </row>
    <row r="259" spans="1:20">
      <c r="A259" s="166"/>
      <c r="B259" s="167"/>
      <c r="C259" s="167"/>
      <c r="D259" s="167"/>
      <c r="E259" s="168"/>
      <c r="F259" s="169"/>
      <c r="G259" s="170"/>
      <c r="H259" s="171"/>
      <c r="I259" s="171"/>
      <c r="J259" s="171"/>
      <c r="K259" s="171"/>
      <c r="L259" s="171"/>
      <c r="M259" s="171"/>
      <c r="N259" s="171"/>
      <c r="O259" s="171"/>
      <c r="P259" s="171"/>
      <c r="Q259" s="171"/>
      <c r="R259" s="171"/>
      <c r="S259" s="171"/>
      <c r="T259" s="171"/>
    </row>
    <row r="260" spans="1:20">
      <c r="A260" s="166"/>
      <c r="B260" s="167"/>
      <c r="C260" s="167"/>
      <c r="D260" s="167"/>
      <c r="E260" s="168"/>
      <c r="F260" s="169"/>
      <c r="G260" s="170"/>
      <c r="H260" s="171"/>
      <c r="I260" s="171"/>
      <c r="J260" s="171"/>
      <c r="K260" s="171"/>
      <c r="L260" s="171"/>
      <c r="M260" s="171"/>
      <c r="N260" s="171"/>
      <c r="O260" s="171"/>
      <c r="P260" s="171"/>
      <c r="Q260" s="171"/>
      <c r="R260" s="171"/>
      <c r="S260" s="171"/>
      <c r="T260" s="171"/>
    </row>
    <row r="261" spans="1:20">
      <c r="A261" s="166"/>
      <c r="B261" s="167"/>
      <c r="C261" s="167"/>
      <c r="D261" s="167"/>
      <c r="E261" s="168"/>
      <c r="F261" s="169"/>
      <c r="G261" s="170"/>
      <c r="H261" s="171"/>
      <c r="I261" s="171"/>
      <c r="J261" s="171"/>
      <c r="K261" s="171"/>
      <c r="L261" s="171"/>
      <c r="M261" s="171"/>
      <c r="N261" s="171"/>
      <c r="O261" s="171"/>
      <c r="P261" s="171"/>
      <c r="Q261" s="171"/>
      <c r="R261" s="171"/>
      <c r="S261" s="171"/>
      <c r="T261" s="171"/>
    </row>
    <row r="262" spans="1:20">
      <c r="A262" s="166"/>
      <c r="B262" s="167"/>
      <c r="C262" s="167"/>
      <c r="D262" s="167"/>
      <c r="E262" s="168"/>
      <c r="F262" s="169"/>
      <c r="G262" s="170"/>
      <c r="H262" s="171"/>
      <c r="I262" s="171"/>
      <c r="J262" s="171"/>
      <c r="K262" s="171"/>
      <c r="L262" s="171"/>
      <c r="M262" s="171"/>
      <c r="N262" s="171"/>
      <c r="O262" s="171"/>
      <c r="P262" s="171"/>
      <c r="Q262" s="171"/>
      <c r="R262" s="171"/>
      <c r="S262" s="171"/>
      <c r="T262" s="171"/>
    </row>
    <row r="263" spans="1:20">
      <c r="A263" s="166"/>
      <c r="B263" s="167"/>
      <c r="C263" s="167"/>
      <c r="D263" s="167"/>
      <c r="E263" s="168"/>
      <c r="F263" s="169"/>
      <c r="G263" s="170"/>
      <c r="H263" s="171"/>
      <c r="I263" s="171"/>
      <c r="J263" s="171"/>
      <c r="K263" s="171"/>
      <c r="L263" s="171"/>
      <c r="M263" s="171"/>
      <c r="N263" s="171"/>
      <c r="O263" s="171"/>
      <c r="P263" s="171"/>
      <c r="Q263" s="171"/>
      <c r="R263" s="171"/>
      <c r="S263" s="171"/>
      <c r="T263" s="171"/>
    </row>
    <row r="264" spans="1:20">
      <c r="A264" s="166"/>
      <c r="B264" s="167"/>
      <c r="C264" s="167"/>
      <c r="D264" s="167"/>
      <c r="E264" s="168"/>
      <c r="F264" s="169"/>
      <c r="G264" s="170"/>
      <c r="H264" s="171"/>
      <c r="I264" s="171"/>
      <c r="J264" s="171"/>
      <c r="K264" s="171"/>
      <c r="L264" s="171"/>
      <c r="M264" s="171"/>
      <c r="N264" s="171"/>
      <c r="O264" s="171"/>
      <c r="P264" s="171"/>
      <c r="Q264" s="171"/>
      <c r="R264" s="171"/>
      <c r="S264" s="171"/>
      <c r="T264" s="171"/>
    </row>
    <row r="265" spans="1:20">
      <c r="A265" s="166"/>
      <c r="B265" s="167"/>
      <c r="C265" s="167"/>
      <c r="D265" s="167"/>
      <c r="E265" s="168"/>
      <c r="F265" s="169"/>
      <c r="G265" s="170"/>
      <c r="H265" s="171"/>
      <c r="I265" s="171"/>
      <c r="J265" s="171"/>
      <c r="K265" s="171"/>
      <c r="L265" s="171"/>
      <c r="M265" s="171"/>
      <c r="N265" s="171"/>
      <c r="O265" s="171"/>
      <c r="P265" s="171"/>
      <c r="Q265" s="171"/>
      <c r="R265" s="171"/>
      <c r="S265" s="171"/>
      <c r="T265" s="171"/>
    </row>
    <row r="266" spans="1:20">
      <c r="A266" s="166"/>
      <c r="B266" s="167"/>
      <c r="C266" s="167"/>
      <c r="D266" s="167"/>
      <c r="E266" s="168"/>
      <c r="F266" s="169"/>
      <c r="G266" s="170"/>
      <c r="H266" s="171"/>
      <c r="I266" s="171"/>
      <c r="J266" s="171"/>
      <c r="K266" s="171"/>
      <c r="L266" s="171"/>
      <c r="M266" s="171"/>
      <c r="N266" s="171"/>
      <c r="O266" s="171"/>
      <c r="P266" s="171"/>
      <c r="Q266" s="171"/>
      <c r="R266" s="171"/>
      <c r="S266" s="171"/>
      <c r="T266" s="171"/>
    </row>
    <row r="267" spans="1:20">
      <c r="A267" s="166"/>
      <c r="B267" s="167"/>
      <c r="C267" s="167"/>
      <c r="D267" s="167"/>
      <c r="E267" s="168"/>
      <c r="F267" s="169"/>
      <c r="G267" s="170"/>
      <c r="H267" s="171"/>
      <c r="I267" s="171"/>
      <c r="J267" s="171"/>
      <c r="K267" s="171"/>
      <c r="L267" s="171"/>
      <c r="M267" s="171"/>
      <c r="N267" s="171"/>
      <c r="O267" s="171"/>
      <c r="P267" s="171"/>
      <c r="Q267" s="171"/>
      <c r="R267" s="171"/>
      <c r="S267" s="171"/>
      <c r="T267" s="171"/>
    </row>
    <row r="268" spans="1:20">
      <c r="A268" s="166"/>
      <c r="B268" s="167"/>
      <c r="C268" s="167"/>
      <c r="D268" s="167"/>
      <c r="E268" s="168"/>
      <c r="F268" s="169"/>
      <c r="G268" s="170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</row>
    <row r="269" spans="1:20">
      <c r="A269" s="166"/>
      <c r="B269" s="167"/>
      <c r="C269" s="167"/>
      <c r="D269" s="167"/>
      <c r="E269" s="168"/>
      <c r="F269" s="169"/>
      <c r="G269" s="170"/>
      <c r="H269" s="171"/>
      <c r="I269" s="171"/>
      <c r="J269" s="171"/>
      <c r="K269" s="171"/>
      <c r="L269" s="171"/>
      <c r="M269" s="171"/>
      <c r="N269" s="171"/>
      <c r="O269" s="171"/>
      <c r="P269" s="171"/>
      <c r="Q269" s="171"/>
      <c r="R269" s="171"/>
      <c r="S269" s="171"/>
      <c r="T269" s="171"/>
    </row>
    <row r="270" spans="1:20">
      <c r="A270" s="166"/>
      <c r="B270" s="167"/>
      <c r="C270" s="167"/>
      <c r="D270" s="167"/>
      <c r="E270" s="168"/>
      <c r="F270" s="169"/>
      <c r="G270" s="170"/>
      <c r="H270" s="171"/>
      <c r="I270" s="171"/>
      <c r="J270" s="171"/>
      <c r="K270" s="171"/>
      <c r="L270" s="171"/>
      <c r="M270" s="171"/>
      <c r="N270" s="171"/>
      <c r="O270" s="171"/>
      <c r="P270" s="171"/>
      <c r="Q270" s="171"/>
      <c r="R270" s="171"/>
      <c r="S270" s="171"/>
      <c r="T270" s="171"/>
    </row>
    <row r="271" spans="1:20">
      <c r="A271" s="166"/>
      <c r="B271" s="167"/>
      <c r="C271" s="167"/>
      <c r="D271" s="167"/>
      <c r="E271" s="168"/>
      <c r="F271" s="169"/>
      <c r="G271" s="170"/>
      <c r="H271" s="171"/>
      <c r="I271" s="171"/>
      <c r="J271" s="171"/>
      <c r="K271" s="171"/>
      <c r="L271" s="171"/>
      <c r="M271" s="171"/>
      <c r="N271" s="171"/>
      <c r="O271" s="171"/>
      <c r="P271" s="171"/>
      <c r="Q271" s="171"/>
      <c r="R271" s="171"/>
      <c r="S271" s="171"/>
      <c r="T271" s="171"/>
    </row>
    <row r="272" spans="1:20">
      <c r="A272" s="166"/>
      <c r="B272" s="167"/>
      <c r="C272" s="167"/>
      <c r="D272" s="167"/>
      <c r="E272" s="168"/>
      <c r="F272" s="169"/>
      <c r="G272" s="170"/>
      <c r="H272" s="171"/>
      <c r="I272" s="171"/>
      <c r="J272" s="171"/>
      <c r="K272" s="171"/>
      <c r="L272" s="171"/>
      <c r="M272" s="171"/>
      <c r="N272" s="171"/>
      <c r="O272" s="171"/>
      <c r="P272" s="171"/>
      <c r="Q272" s="171"/>
      <c r="R272" s="171"/>
      <c r="S272" s="171"/>
      <c r="T272" s="171"/>
    </row>
    <row r="273" spans="1:20">
      <c r="A273" s="166"/>
      <c r="B273" s="167"/>
      <c r="C273" s="167"/>
      <c r="D273" s="167"/>
      <c r="E273" s="168"/>
      <c r="F273" s="169"/>
      <c r="G273" s="170"/>
      <c r="H273" s="171"/>
      <c r="I273" s="171"/>
      <c r="J273" s="171"/>
      <c r="K273" s="171"/>
      <c r="L273" s="171"/>
      <c r="M273" s="171"/>
      <c r="N273" s="171"/>
      <c r="O273" s="171"/>
      <c r="P273" s="171"/>
      <c r="Q273" s="171"/>
      <c r="R273" s="171"/>
      <c r="S273" s="171"/>
      <c r="T273" s="171"/>
    </row>
    <row r="274" spans="1:20">
      <c r="A274" s="166"/>
      <c r="B274" s="167"/>
      <c r="C274" s="167"/>
      <c r="D274" s="167"/>
      <c r="E274" s="168"/>
      <c r="F274" s="169"/>
      <c r="G274" s="170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71"/>
    </row>
    <row r="275" spans="1:20">
      <c r="A275" s="166"/>
      <c r="B275" s="167"/>
      <c r="C275" s="167"/>
      <c r="D275" s="167"/>
      <c r="E275" s="168"/>
      <c r="F275" s="169"/>
      <c r="G275" s="170"/>
      <c r="H275" s="171"/>
      <c r="I275" s="171"/>
      <c r="J275" s="171"/>
      <c r="K275" s="171"/>
      <c r="L275" s="171"/>
      <c r="M275" s="171"/>
      <c r="N275" s="171"/>
      <c r="O275" s="171"/>
      <c r="P275" s="171"/>
      <c r="Q275" s="171"/>
      <c r="R275" s="171"/>
      <c r="S275" s="171"/>
      <c r="T275" s="171"/>
    </row>
    <row r="276" spans="1:20">
      <c r="A276" s="166"/>
      <c r="B276" s="167"/>
      <c r="C276" s="167"/>
      <c r="D276" s="167"/>
      <c r="E276" s="168"/>
      <c r="F276" s="169"/>
      <c r="G276" s="170"/>
      <c r="H276" s="171"/>
      <c r="I276" s="171"/>
      <c r="J276" s="171"/>
      <c r="K276" s="171"/>
      <c r="L276" s="171"/>
      <c r="M276" s="171"/>
      <c r="N276" s="171"/>
      <c r="O276" s="171"/>
      <c r="P276" s="171"/>
      <c r="Q276" s="171"/>
      <c r="R276" s="171"/>
      <c r="S276" s="171"/>
      <c r="T276" s="171"/>
    </row>
    <row r="277" spans="1:20">
      <c r="A277" s="166"/>
      <c r="B277" s="167"/>
      <c r="C277" s="167"/>
      <c r="D277" s="167"/>
      <c r="E277" s="168"/>
      <c r="F277" s="169"/>
      <c r="G277" s="170"/>
      <c r="H277" s="171"/>
      <c r="I277" s="171"/>
      <c r="J277" s="171"/>
      <c r="K277" s="171"/>
      <c r="L277" s="171"/>
      <c r="M277" s="171"/>
      <c r="N277" s="171"/>
      <c r="O277" s="171"/>
      <c r="P277" s="171"/>
      <c r="Q277" s="171"/>
      <c r="R277" s="171"/>
      <c r="S277" s="171"/>
      <c r="T277" s="171"/>
    </row>
    <row r="278" spans="1:20">
      <c r="A278" s="166"/>
      <c r="B278" s="167"/>
      <c r="C278" s="167"/>
      <c r="D278" s="167"/>
      <c r="E278" s="168"/>
      <c r="F278" s="169"/>
      <c r="G278" s="170"/>
      <c r="H278" s="171"/>
      <c r="I278" s="171"/>
      <c r="J278" s="171"/>
      <c r="K278" s="171"/>
      <c r="L278" s="171"/>
      <c r="M278" s="171"/>
      <c r="N278" s="171"/>
      <c r="O278" s="171"/>
      <c r="P278" s="171"/>
      <c r="Q278" s="171"/>
      <c r="R278" s="171"/>
      <c r="S278" s="171"/>
      <c r="T278" s="171"/>
    </row>
    <row r="279" spans="1:20">
      <c r="A279" s="166"/>
      <c r="B279" s="167"/>
      <c r="C279" s="167"/>
      <c r="D279" s="167"/>
      <c r="E279" s="168"/>
      <c r="F279" s="169"/>
      <c r="G279" s="170"/>
      <c r="H279" s="171"/>
      <c r="I279" s="171"/>
      <c r="J279" s="171"/>
      <c r="K279" s="171"/>
      <c r="L279" s="171"/>
      <c r="M279" s="171"/>
      <c r="N279" s="171"/>
      <c r="O279" s="171"/>
      <c r="P279" s="171"/>
      <c r="Q279" s="171"/>
      <c r="R279" s="171"/>
      <c r="S279" s="171"/>
      <c r="T279" s="171"/>
    </row>
    <row r="280" spans="1:20">
      <c r="A280" s="166"/>
      <c r="B280" s="167"/>
      <c r="C280" s="167"/>
      <c r="D280" s="167"/>
      <c r="E280" s="168"/>
      <c r="F280" s="169"/>
      <c r="G280" s="170"/>
      <c r="H280" s="171"/>
      <c r="I280" s="171"/>
      <c r="J280" s="171"/>
      <c r="K280" s="171"/>
      <c r="L280" s="171"/>
      <c r="M280" s="171"/>
      <c r="N280" s="171"/>
      <c r="O280" s="171"/>
      <c r="P280" s="171"/>
      <c r="Q280" s="171"/>
      <c r="R280" s="171"/>
      <c r="S280" s="171"/>
      <c r="T280" s="171"/>
    </row>
    <row r="281" spans="1:20">
      <c r="A281" s="166"/>
      <c r="B281" s="167"/>
      <c r="C281" s="167"/>
      <c r="D281" s="167"/>
      <c r="E281" s="168"/>
      <c r="F281" s="169"/>
      <c r="G281" s="170"/>
      <c r="H281" s="171"/>
      <c r="I281" s="171"/>
      <c r="J281" s="171"/>
      <c r="K281" s="171"/>
      <c r="L281" s="171"/>
      <c r="M281" s="171"/>
      <c r="N281" s="171"/>
      <c r="O281" s="171"/>
      <c r="P281" s="171"/>
      <c r="Q281" s="171"/>
      <c r="R281" s="171"/>
      <c r="S281" s="171"/>
      <c r="T281" s="171"/>
    </row>
    <row r="282" spans="1:20">
      <c r="A282" s="166"/>
      <c r="B282" s="167"/>
      <c r="C282" s="167"/>
      <c r="D282" s="167"/>
      <c r="E282" s="168"/>
      <c r="F282" s="169"/>
      <c r="G282" s="170"/>
      <c r="H282" s="171"/>
      <c r="I282" s="171"/>
      <c r="J282" s="171"/>
      <c r="K282" s="171"/>
      <c r="L282" s="171"/>
      <c r="M282" s="171"/>
      <c r="N282" s="171"/>
      <c r="O282" s="171"/>
      <c r="P282" s="171"/>
      <c r="Q282" s="171"/>
      <c r="R282" s="171"/>
      <c r="S282" s="171"/>
      <c r="T282" s="171"/>
    </row>
    <row r="283" spans="1:20">
      <c r="A283" s="166"/>
      <c r="B283" s="167"/>
      <c r="C283" s="167"/>
      <c r="D283" s="167"/>
      <c r="E283" s="168"/>
      <c r="F283" s="169"/>
      <c r="G283" s="170"/>
      <c r="H283" s="171"/>
      <c r="I283" s="171"/>
      <c r="J283" s="171"/>
      <c r="K283" s="171"/>
      <c r="L283" s="171"/>
      <c r="M283" s="171"/>
      <c r="N283" s="171"/>
      <c r="O283" s="171"/>
      <c r="P283" s="171"/>
      <c r="Q283" s="171"/>
      <c r="R283" s="171"/>
      <c r="S283" s="171"/>
      <c r="T283" s="171"/>
    </row>
    <row r="284" spans="1:20">
      <c r="A284" s="166"/>
      <c r="B284" s="167"/>
      <c r="C284" s="167"/>
      <c r="D284" s="167"/>
      <c r="E284" s="168"/>
      <c r="F284" s="169"/>
      <c r="G284" s="170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71"/>
    </row>
    <row r="285" spans="1:20">
      <c r="A285" s="166"/>
      <c r="B285" s="167"/>
      <c r="C285" s="167"/>
      <c r="D285" s="167"/>
      <c r="E285" s="168"/>
      <c r="F285" s="169"/>
      <c r="G285" s="170"/>
      <c r="H285" s="171"/>
      <c r="I285" s="171"/>
      <c r="J285" s="171"/>
      <c r="K285" s="171"/>
      <c r="L285" s="171"/>
      <c r="M285" s="171"/>
      <c r="N285" s="171"/>
      <c r="O285" s="171"/>
      <c r="P285" s="171"/>
      <c r="Q285" s="171"/>
      <c r="R285" s="171"/>
      <c r="S285" s="171"/>
      <c r="T285" s="171"/>
    </row>
    <row r="286" spans="1:20">
      <c r="A286" s="166"/>
      <c r="B286" s="167"/>
      <c r="C286" s="167"/>
      <c r="D286" s="167"/>
      <c r="E286" s="168"/>
      <c r="F286" s="169"/>
      <c r="G286" s="170"/>
      <c r="H286" s="171"/>
      <c r="I286" s="171"/>
      <c r="J286" s="171"/>
      <c r="K286" s="171"/>
      <c r="L286" s="171"/>
      <c r="M286" s="171"/>
      <c r="N286" s="171"/>
      <c r="O286" s="171"/>
      <c r="P286" s="171"/>
      <c r="Q286" s="171"/>
      <c r="R286" s="171"/>
      <c r="S286" s="171"/>
      <c r="T286" s="171"/>
    </row>
    <row r="287" spans="1:20">
      <c r="A287" s="166"/>
      <c r="B287" s="167"/>
      <c r="C287" s="167"/>
      <c r="D287" s="167"/>
      <c r="E287" s="168"/>
      <c r="F287" s="169"/>
      <c r="G287" s="170"/>
      <c r="H287" s="171"/>
      <c r="I287" s="171"/>
      <c r="J287" s="171"/>
      <c r="K287" s="171"/>
      <c r="L287" s="171"/>
      <c r="M287" s="171"/>
      <c r="N287" s="171"/>
      <c r="O287" s="171"/>
      <c r="P287" s="171"/>
      <c r="Q287" s="171"/>
      <c r="R287" s="171"/>
      <c r="S287" s="171"/>
      <c r="T287" s="171"/>
    </row>
    <row r="288" spans="1:20">
      <c r="A288" s="166"/>
      <c r="B288" s="167"/>
      <c r="C288" s="167"/>
      <c r="D288" s="167"/>
      <c r="E288" s="168"/>
      <c r="F288" s="169"/>
      <c r="G288" s="170"/>
      <c r="H288" s="171"/>
      <c r="I288" s="171"/>
      <c r="J288" s="171"/>
      <c r="K288" s="171"/>
      <c r="L288" s="171"/>
      <c r="M288" s="171"/>
      <c r="N288" s="171"/>
      <c r="O288" s="171"/>
      <c r="P288" s="171"/>
      <c r="Q288" s="171"/>
      <c r="R288" s="171"/>
      <c r="S288" s="171"/>
      <c r="T288" s="171"/>
    </row>
    <row r="289" spans="1:20">
      <c r="A289" s="166"/>
      <c r="B289" s="167"/>
      <c r="C289" s="167"/>
      <c r="D289" s="167"/>
      <c r="E289" s="168"/>
      <c r="F289" s="169"/>
      <c r="G289" s="170"/>
      <c r="H289" s="171"/>
      <c r="I289" s="171"/>
      <c r="J289" s="171"/>
      <c r="K289" s="171"/>
      <c r="L289" s="171"/>
      <c r="M289" s="171"/>
      <c r="N289" s="171"/>
      <c r="O289" s="171"/>
      <c r="P289" s="171"/>
      <c r="Q289" s="171"/>
      <c r="R289" s="171"/>
      <c r="S289" s="171"/>
      <c r="T289" s="171"/>
    </row>
    <row r="290" spans="1:20">
      <c r="A290" s="166"/>
      <c r="B290" s="167"/>
      <c r="C290" s="167"/>
      <c r="D290" s="167"/>
      <c r="E290" s="168"/>
      <c r="F290" s="169"/>
      <c r="G290" s="170"/>
      <c r="H290" s="171"/>
      <c r="I290" s="171"/>
      <c r="J290" s="171"/>
      <c r="K290" s="171"/>
      <c r="L290" s="171"/>
      <c r="M290" s="171"/>
      <c r="N290" s="171"/>
      <c r="O290" s="171"/>
      <c r="P290" s="171"/>
      <c r="Q290" s="171"/>
      <c r="R290" s="171"/>
      <c r="S290" s="171"/>
      <c r="T290" s="171"/>
    </row>
    <row r="291" spans="1:20">
      <c r="A291" s="166"/>
      <c r="B291" s="167"/>
      <c r="C291" s="167"/>
      <c r="D291" s="167"/>
      <c r="E291" s="168"/>
      <c r="F291" s="169"/>
      <c r="G291" s="170"/>
      <c r="H291" s="171"/>
      <c r="I291" s="171"/>
      <c r="J291" s="171"/>
      <c r="K291" s="171"/>
      <c r="L291" s="171"/>
      <c r="M291" s="171"/>
      <c r="N291" s="171"/>
      <c r="O291" s="171"/>
      <c r="P291" s="171"/>
      <c r="Q291" s="171"/>
      <c r="R291" s="171"/>
      <c r="S291" s="171"/>
      <c r="T291" s="171"/>
    </row>
    <row r="292" spans="1:20">
      <c r="A292" s="166"/>
      <c r="B292" s="167"/>
      <c r="C292" s="167"/>
      <c r="D292" s="167"/>
      <c r="E292" s="168"/>
      <c r="F292" s="169"/>
      <c r="G292" s="170"/>
      <c r="H292" s="171"/>
      <c r="I292" s="171"/>
      <c r="J292" s="171"/>
      <c r="K292" s="171"/>
      <c r="L292" s="171"/>
      <c r="M292" s="171"/>
      <c r="N292" s="171"/>
      <c r="O292" s="171"/>
      <c r="P292" s="171"/>
      <c r="Q292" s="171"/>
      <c r="R292" s="171"/>
      <c r="S292" s="171"/>
      <c r="T292" s="171"/>
    </row>
    <row r="293" spans="1:20">
      <c r="A293" s="166"/>
      <c r="B293" s="167"/>
      <c r="C293" s="167"/>
      <c r="D293" s="167"/>
      <c r="E293" s="168"/>
      <c r="F293" s="169"/>
      <c r="G293" s="170"/>
      <c r="H293" s="171"/>
      <c r="I293" s="171"/>
      <c r="J293" s="171"/>
      <c r="K293" s="171"/>
      <c r="L293" s="171"/>
      <c r="M293" s="171"/>
      <c r="N293" s="171"/>
      <c r="O293" s="171"/>
      <c r="P293" s="171"/>
      <c r="Q293" s="171"/>
      <c r="R293" s="171"/>
      <c r="S293" s="171"/>
      <c r="T293" s="171"/>
    </row>
    <row r="294" spans="1:20">
      <c r="A294" s="166"/>
      <c r="B294" s="167"/>
      <c r="C294" s="167"/>
      <c r="D294" s="167"/>
      <c r="E294" s="168"/>
      <c r="F294" s="169"/>
      <c r="G294" s="170"/>
      <c r="H294" s="171"/>
      <c r="I294" s="171"/>
      <c r="J294" s="171"/>
      <c r="K294" s="171"/>
      <c r="L294" s="171"/>
      <c r="M294" s="171"/>
      <c r="N294" s="171"/>
      <c r="O294" s="171"/>
      <c r="P294" s="171"/>
      <c r="Q294" s="171"/>
      <c r="R294" s="171"/>
      <c r="S294" s="171"/>
      <c r="T294" s="171"/>
    </row>
    <row r="295" spans="1:20">
      <c r="A295" s="166"/>
      <c r="B295" s="167"/>
      <c r="C295" s="167"/>
      <c r="D295" s="167"/>
      <c r="E295" s="168"/>
      <c r="F295" s="169"/>
      <c r="G295" s="170"/>
      <c r="H295" s="171"/>
      <c r="I295" s="171"/>
      <c r="J295" s="171"/>
      <c r="K295" s="171"/>
      <c r="L295" s="171"/>
      <c r="M295" s="171"/>
      <c r="N295" s="171"/>
      <c r="O295" s="171"/>
      <c r="P295" s="171"/>
      <c r="Q295" s="171"/>
      <c r="R295" s="171"/>
      <c r="S295" s="171"/>
      <c r="T295" s="171"/>
    </row>
    <row r="296" spans="1:20">
      <c r="A296" s="166"/>
      <c r="B296" s="167"/>
      <c r="C296" s="167"/>
      <c r="D296" s="167"/>
      <c r="E296" s="168"/>
      <c r="F296" s="169"/>
      <c r="G296" s="170"/>
      <c r="H296" s="171"/>
      <c r="I296" s="171"/>
      <c r="J296" s="171"/>
      <c r="K296" s="171"/>
      <c r="L296" s="171"/>
      <c r="M296" s="171"/>
      <c r="N296" s="171"/>
      <c r="O296" s="171"/>
      <c r="P296" s="171"/>
      <c r="Q296" s="171"/>
      <c r="R296" s="171"/>
      <c r="S296" s="171"/>
      <c r="T296" s="171"/>
    </row>
    <row r="297" spans="1:20">
      <c r="A297" s="166"/>
      <c r="B297" s="167"/>
      <c r="C297" s="167"/>
      <c r="D297" s="167"/>
      <c r="E297" s="168"/>
      <c r="F297" s="169"/>
      <c r="G297" s="170"/>
      <c r="H297" s="171"/>
      <c r="I297" s="171"/>
      <c r="J297" s="171"/>
      <c r="K297" s="171"/>
      <c r="L297" s="171"/>
      <c r="M297" s="171"/>
      <c r="N297" s="171"/>
      <c r="O297" s="171"/>
      <c r="P297" s="171"/>
      <c r="Q297" s="171"/>
      <c r="R297" s="171"/>
      <c r="S297" s="171"/>
      <c r="T297" s="171"/>
    </row>
    <row r="298" spans="1:20">
      <c r="A298" s="166"/>
      <c r="B298" s="167"/>
      <c r="C298" s="167"/>
      <c r="D298" s="167"/>
      <c r="E298" s="168"/>
      <c r="F298" s="169"/>
      <c r="G298" s="170"/>
      <c r="H298" s="171"/>
      <c r="I298" s="171"/>
      <c r="J298" s="171"/>
      <c r="K298" s="171"/>
      <c r="L298" s="171"/>
      <c r="M298" s="171"/>
      <c r="N298" s="171"/>
      <c r="O298" s="171"/>
      <c r="P298" s="171"/>
      <c r="Q298" s="171"/>
      <c r="R298" s="171"/>
      <c r="S298" s="171"/>
      <c r="T298" s="171"/>
    </row>
    <row r="299" spans="1:20">
      <c r="A299" s="166"/>
      <c r="B299" s="167"/>
      <c r="C299" s="167"/>
      <c r="D299" s="167"/>
      <c r="E299" s="168"/>
      <c r="F299" s="169"/>
      <c r="G299" s="170"/>
      <c r="H299" s="171"/>
      <c r="I299" s="171"/>
      <c r="J299" s="171"/>
      <c r="K299" s="171"/>
      <c r="L299" s="171"/>
      <c r="M299" s="171"/>
      <c r="N299" s="171"/>
      <c r="O299" s="171"/>
      <c r="P299" s="171"/>
      <c r="Q299" s="171"/>
      <c r="R299" s="171"/>
      <c r="S299" s="171"/>
      <c r="T299" s="171"/>
    </row>
    <row r="300" spans="1:20">
      <c r="A300" s="166"/>
      <c r="B300" s="167"/>
      <c r="C300" s="167"/>
      <c r="D300" s="167"/>
      <c r="E300" s="168"/>
      <c r="F300" s="169"/>
      <c r="G300" s="170"/>
      <c r="H300" s="171"/>
      <c r="I300" s="171"/>
      <c r="J300" s="171"/>
      <c r="K300" s="171"/>
      <c r="L300" s="171"/>
      <c r="M300" s="171"/>
      <c r="N300" s="171"/>
      <c r="O300" s="171"/>
      <c r="P300" s="171"/>
      <c r="Q300" s="171"/>
      <c r="R300" s="171"/>
      <c r="S300" s="171"/>
      <c r="T300" s="171"/>
    </row>
    <row r="301" spans="1:20">
      <c r="A301" s="166"/>
      <c r="B301" s="167"/>
      <c r="C301" s="167"/>
      <c r="D301" s="167"/>
      <c r="E301" s="168"/>
      <c r="F301" s="169"/>
      <c r="G301" s="170"/>
      <c r="H301" s="171"/>
      <c r="I301" s="171"/>
      <c r="J301" s="171"/>
      <c r="K301" s="171"/>
      <c r="L301" s="171"/>
      <c r="M301" s="171"/>
      <c r="N301" s="171"/>
      <c r="O301" s="171"/>
      <c r="P301" s="171"/>
      <c r="Q301" s="171"/>
      <c r="R301" s="171"/>
      <c r="S301" s="171"/>
      <c r="T301" s="171"/>
    </row>
    <row r="302" spans="1:20">
      <c r="A302" s="166"/>
      <c r="B302" s="167"/>
      <c r="C302" s="167"/>
      <c r="D302" s="167"/>
      <c r="E302" s="168"/>
      <c r="F302" s="169"/>
      <c r="G302" s="170"/>
      <c r="H302" s="171"/>
      <c r="I302" s="171"/>
      <c r="J302" s="171"/>
      <c r="K302" s="171"/>
      <c r="L302" s="171"/>
      <c r="M302" s="171"/>
      <c r="N302" s="171"/>
      <c r="O302" s="171"/>
      <c r="P302" s="171"/>
      <c r="Q302" s="171"/>
      <c r="R302" s="171"/>
      <c r="S302" s="171"/>
      <c r="T302" s="171"/>
    </row>
    <row r="303" spans="1:20">
      <c r="A303" s="166"/>
      <c r="B303" s="167"/>
      <c r="C303" s="167"/>
      <c r="D303" s="167"/>
      <c r="E303" s="168"/>
      <c r="F303" s="169"/>
      <c r="G303" s="170"/>
      <c r="H303" s="171"/>
      <c r="I303" s="171"/>
      <c r="J303" s="171"/>
      <c r="K303" s="171"/>
      <c r="L303" s="171"/>
      <c r="M303" s="171"/>
      <c r="N303" s="171"/>
      <c r="O303" s="171"/>
      <c r="P303" s="171"/>
      <c r="Q303" s="171"/>
      <c r="R303" s="171"/>
      <c r="S303" s="171"/>
      <c r="T303" s="171"/>
    </row>
    <row r="304" spans="1:20">
      <c r="A304" s="166"/>
      <c r="B304" s="167"/>
      <c r="C304" s="167"/>
      <c r="D304" s="167"/>
      <c r="E304" s="168"/>
      <c r="F304" s="169"/>
      <c r="G304" s="170"/>
      <c r="H304" s="171"/>
      <c r="I304" s="171"/>
      <c r="J304" s="171"/>
      <c r="K304" s="171"/>
      <c r="L304" s="171"/>
      <c r="M304" s="171"/>
      <c r="N304" s="171"/>
      <c r="O304" s="171"/>
      <c r="P304" s="171"/>
      <c r="Q304" s="171"/>
      <c r="R304" s="171"/>
      <c r="S304" s="171"/>
      <c r="T304" s="171"/>
    </row>
    <row r="305" spans="1:20">
      <c r="A305" s="166"/>
      <c r="B305" s="167"/>
      <c r="C305" s="167"/>
      <c r="D305" s="167"/>
      <c r="E305" s="168"/>
      <c r="F305" s="169"/>
      <c r="G305" s="170"/>
      <c r="H305" s="171"/>
      <c r="I305" s="171"/>
      <c r="J305" s="171"/>
      <c r="K305" s="171"/>
      <c r="L305" s="171"/>
      <c r="M305" s="171"/>
      <c r="N305" s="171"/>
      <c r="O305" s="171"/>
      <c r="P305" s="171"/>
      <c r="Q305" s="171"/>
      <c r="R305" s="171"/>
      <c r="S305" s="171"/>
      <c r="T305" s="171"/>
    </row>
    <row r="306" spans="1:20">
      <c r="A306" s="166"/>
      <c r="B306" s="167"/>
      <c r="C306" s="167"/>
      <c r="D306" s="167"/>
      <c r="E306" s="168"/>
      <c r="F306" s="169"/>
      <c r="G306" s="170"/>
      <c r="H306" s="171"/>
      <c r="I306" s="171"/>
      <c r="J306" s="171"/>
      <c r="K306" s="171"/>
      <c r="L306" s="171"/>
      <c r="M306" s="171"/>
      <c r="N306" s="171"/>
      <c r="O306" s="171"/>
      <c r="P306" s="171"/>
      <c r="Q306" s="171"/>
      <c r="R306" s="171"/>
      <c r="S306" s="171"/>
      <c r="T306" s="171"/>
    </row>
    <row r="307" spans="1:20">
      <c r="A307" s="166"/>
      <c r="B307" s="167"/>
      <c r="C307" s="167"/>
      <c r="D307" s="167"/>
      <c r="E307" s="168"/>
      <c r="F307" s="169"/>
      <c r="G307" s="170"/>
      <c r="H307" s="171"/>
      <c r="I307" s="171"/>
      <c r="J307" s="171"/>
      <c r="K307" s="171"/>
      <c r="L307" s="171"/>
      <c r="M307" s="171"/>
      <c r="N307" s="171"/>
      <c r="O307" s="171"/>
      <c r="P307" s="171"/>
      <c r="Q307" s="171"/>
      <c r="R307" s="171"/>
      <c r="S307" s="171"/>
      <c r="T307" s="171"/>
    </row>
    <row r="308" spans="1:20">
      <c r="A308" s="166"/>
      <c r="B308" s="167"/>
      <c r="C308" s="167"/>
      <c r="D308" s="167"/>
      <c r="E308" s="168"/>
      <c r="F308" s="169"/>
      <c r="G308" s="170"/>
      <c r="H308" s="171"/>
      <c r="I308" s="171"/>
      <c r="J308" s="171"/>
      <c r="K308" s="171"/>
      <c r="L308" s="171"/>
      <c r="M308" s="171"/>
      <c r="N308" s="171"/>
      <c r="O308" s="171"/>
      <c r="P308" s="171"/>
      <c r="Q308" s="171"/>
      <c r="R308" s="171"/>
      <c r="S308" s="171"/>
      <c r="T308" s="171"/>
    </row>
    <row r="309" spans="1:20">
      <c r="A309" s="166"/>
      <c r="B309" s="167"/>
      <c r="C309" s="167"/>
      <c r="D309" s="167"/>
      <c r="E309" s="168"/>
      <c r="F309" s="169"/>
      <c r="G309" s="170"/>
      <c r="H309" s="171"/>
      <c r="I309" s="171"/>
      <c r="J309" s="171"/>
      <c r="K309" s="171"/>
      <c r="L309" s="171"/>
      <c r="M309" s="171"/>
      <c r="N309" s="171"/>
      <c r="O309" s="171"/>
      <c r="P309" s="171"/>
      <c r="Q309" s="171"/>
      <c r="R309" s="171"/>
      <c r="S309" s="171"/>
      <c r="T309" s="171"/>
    </row>
    <row r="310" spans="1:20">
      <c r="A310" s="166"/>
      <c r="B310" s="167"/>
      <c r="C310" s="167"/>
      <c r="D310" s="167"/>
      <c r="E310" s="168"/>
      <c r="F310" s="169"/>
      <c r="G310" s="170"/>
      <c r="H310" s="171"/>
      <c r="I310" s="171"/>
      <c r="J310" s="171"/>
      <c r="K310" s="171"/>
      <c r="L310" s="171"/>
      <c r="M310" s="171"/>
      <c r="N310" s="171"/>
      <c r="O310" s="171"/>
      <c r="P310" s="171"/>
      <c r="Q310" s="171"/>
      <c r="R310" s="171"/>
      <c r="S310" s="171"/>
      <c r="T310" s="171"/>
    </row>
    <row r="311" spans="1:20">
      <c r="A311" s="166"/>
      <c r="B311" s="167"/>
      <c r="C311" s="167"/>
      <c r="D311" s="167"/>
      <c r="E311" s="168"/>
      <c r="F311" s="169"/>
      <c r="G311" s="170"/>
      <c r="H311" s="171"/>
      <c r="I311" s="171"/>
      <c r="J311" s="171"/>
      <c r="K311" s="171"/>
      <c r="L311" s="171"/>
      <c r="M311" s="171"/>
      <c r="N311" s="171"/>
      <c r="O311" s="171"/>
      <c r="P311" s="171"/>
      <c r="Q311" s="171"/>
      <c r="R311" s="171"/>
      <c r="S311" s="171"/>
      <c r="T311" s="171"/>
    </row>
    <row r="312" spans="1:20">
      <c r="A312" s="166"/>
      <c r="B312" s="167"/>
      <c r="C312" s="167"/>
      <c r="D312" s="167"/>
      <c r="E312" s="168"/>
      <c r="F312" s="169"/>
      <c r="G312" s="170"/>
      <c r="H312" s="171"/>
      <c r="I312" s="171"/>
      <c r="J312" s="171"/>
      <c r="K312" s="171"/>
      <c r="L312" s="171"/>
      <c r="M312" s="171"/>
      <c r="N312" s="171"/>
      <c r="O312" s="171"/>
      <c r="P312" s="171"/>
      <c r="Q312" s="171"/>
      <c r="R312" s="171"/>
      <c r="S312" s="171"/>
      <c r="T312" s="171"/>
    </row>
    <row r="313" spans="1:20">
      <c r="A313" s="166"/>
      <c r="B313" s="167"/>
      <c r="C313" s="167"/>
      <c r="D313" s="167"/>
      <c r="E313" s="168"/>
      <c r="F313" s="169"/>
      <c r="G313" s="170"/>
      <c r="H313" s="171"/>
      <c r="I313" s="171"/>
      <c r="J313" s="171"/>
      <c r="K313" s="171"/>
      <c r="L313" s="171"/>
      <c r="M313" s="171"/>
      <c r="N313" s="171"/>
      <c r="O313" s="171"/>
      <c r="P313" s="171"/>
      <c r="Q313" s="171"/>
      <c r="R313" s="171"/>
      <c r="S313" s="171"/>
      <c r="T313" s="171"/>
    </row>
    <row r="314" spans="1:20">
      <c r="A314" s="166"/>
      <c r="B314" s="167"/>
      <c r="C314" s="167"/>
      <c r="D314" s="167"/>
      <c r="E314" s="168"/>
      <c r="F314" s="169"/>
      <c r="G314" s="170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</row>
    <row r="315" spans="1:20">
      <c r="A315" s="166"/>
      <c r="B315" s="167"/>
      <c r="C315" s="167"/>
      <c r="D315" s="167"/>
      <c r="E315" s="168"/>
      <c r="F315" s="169"/>
      <c r="G315" s="170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</row>
    <row r="316" spans="1:20">
      <c r="A316" s="166"/>
      <c r="B316" s="167"/>
      <c r="C316" s="167"/>
      <c r="D316" s="167"/>
      <c r="E316" s="168"/>
      <c r="F316" s="169"/>
      <c r="G316" s="170"/>
      <c r="H316" s="171"/>
      <c r="I316" s="171"/>
      <c r="J316" s="171"/>
      <c r="K316" s="171"/>
      <c r="L316" s="171"/>
      <c r="M316" s="171"/>
      <c r="N316" s="171"/>
      <c r="O316" s="171"/>
      <c r="P316" s="171"/>
      <c r="Q316" s="171"/>
      <c r="R316" s="171"/>
      <c r="S316" s="171"/>
      <c r="T316" s="171"/>
    </row>
    <row r="317" spans="1:20">
      <c r="A317" s="166"/>
      <c r="B317" s="167"/>
      <c r="C317" s="167"/>
      <c r="D317" s="167"/>
      <c r="E317" s="168"/>
      <c r="F317" s="169"/>
      <c r="G317" s="170"/>
      <c r="H317" s="171"/>
      <c r="I317" s="171"/>
      <c r="J317" s="171"/>
      <c r="K317" s="171"/>
      <c r="L317" s="171"/>
      <c r="M317" s="171"/>
      <c r="N317" s="171"/>
      <c r="O317" s="171"/>
      <c r="P317" s="171"/>
      <c r="Q317" s="171"/>
      <c r="R317" s="171"/>
      <c r="S317" s="171"/>
      <c r="T317" s="171"/>
    </row>
    <row r="318" spans="1:20">
      <c r="A318" s="166"/>
      <c r="B318" s="167"/>
      <c r="C318" s="167"/>
      <c r="D318" s="167"/>
      <c r="E318" s="168"/>
      <c r="F318" s="169"/>
      <c r="G318" s="170"/>
      <c r="H318" s="171"/>
      <c r="I318" s="171"/>
      <c r="J318" s="171"/>
      <c r="K318" s="171"/>
      <c r="L318" s="171"/>
      <c r="M318" s="171"/>
      <c r="N318" s="171"/>
      <c r="O318" s="171"/>
      <c r="P318" s="171"/>
      <c r="Q318" s="171"/>
      <c r="R318" s="171"/>
      <c r="S318" s="171"/>
      <c r="T318" s="171"/>
    </row>
    <row r="319" spans="1:20">
      <c r="A319" s="166"/>
      <c r="B319" s="167"/>
      <c r="C319" s="167"/>
      <c r="D319" s="167"/>
      <c r="E319" s="168"/>
      <c r="F319" s="169"/>
      <c r="G319" s="170"/>
      <c r="H319" s="171"/>
      <c r="I319" s="171"/>
      <c r="J319" s="171"/>
      <c r="K319" s="171"/>
      <c r="L319" s="171"/>
      <c r="M319" s="171"/>
      <c r="N319" s="171"/>
      <c r="O319" s="171"/>
      <c r="P319" s="171"/>
      <c r="Q319" s="171"/>
      <c r="R319" s="171"/>
      <c r="S319" s="171"/>
      <c r="T319" s="171"/>
    </row>
    <row r="320" spans="1:20">
      <c r="A320" s="166"/>
      <c r="B320" s="167"/>
      <c r="C320" s="167"/>
      <c r="D320" s="167"/>
      <c r="E320" s="168"/>
      <c r="F320" s="169"/>
      <c r="G320" s="170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</row>
    <row r="321" spans="1:20">
      <c r="A321" s="166"/>
      <c r="B321" s="167"/>
      <c r="C321" s="167"/>
      <c r="D321" s="167"/>
      <c r="E321" s="168"/>
      <c r="F321" s="169"/>
      <c r="G321" s="170"/>
      <c r="H321" s="171"/>
      <c r="I321" s="171"/>
      <c r="J321" s="171"/>
      <c r="K321" s="171"/>
      <c r="L321" s="171"/>
      <c r="M321" s="171"/>
      <c r="N321" s="171"/>
      <c r="O321" s="171"/>
      <c r="P321" s="171"/>
      <c r="Q321" s="171"/>
      <c r="R321" s="171"/>
      <c r="S321" s="171"/>
      <c r="T321" s="171"/>
    </row>
    <row r="322" spans="1:20">
      <c r="A322" s="166"/>
      <c r="B322" s="167"/>
      <c r="C322" s="167"/>
      <c r="D322" s="167"/>
      <c r="E322" s="168"/>
      <c r="F322" s="169"/>
      <c r="G322" s="170"/>
      <c r="H322" s="171"/>
      <c r="I322" s="171"/>
      <c r="J322" s="171"/>
      <c r="K322" s="171"/>
      <c r="L322" s="171"/>
      <c r="M322" s="171"/>
      <c r="N322" s="171"/>
      <c r="O322" s="171"/>
      <c r="P322" s="171"/>
      <c r="Q322" s="171"/>
      <c r="R322" s="171"/>
      <c r="S322" s="171"/>
      <c r="T322" s="171"/>
    </row>
    <row r="323" spans="1:20">
      <c r="A323" s="166"/>
      <c r="B323" s="167"/>
      <c r="C323" s="167"/>
      <c r="D323" s="167"/>
      <c r="E323" s="168"/>
      <c r="F323" s="169"/>
      <c r="G323" s="170"/>
      <c r="H323" s="171"/>
      <c r="I323" s="171"/>
      <c r="J323" s="171"/>
      <c r="K323" s="171"/>
      <c r="L323" s="171"/>
      <c r="M323" s="171"/>
      <c r="N323" s="171"/>
      <c r="O323" s="171"/>
      <c r="P323" s="171"/>
      <c r="Q323" s="171"/>
      <c r="R323" s="171"/>
      <c r="S323" s="171"/>
      <c r="T323" s="171"/>
    </row>
    <row r="324" spans="1:20">
      <c r="A324" s="166"/>
      <c r="B324" s="167"/>
      <c r="C324" s="167"/>
      <c r="D324" s="167"/>
      <c r="E324" s="168"/>
      <c r="F324" s="169"/>
      <c r="G324" s="170"/>
      <c r="H324" s="171"/>
      <c r="I324" s="171"/>
      <c r="J324" s="171"/>
      <c r="K324" s="171"/>
      <c r="L324" s="171"/>
      <c r="M324" s="171"/>
      <c r="N324" s="171"/>
      <c r="O324" s="171"/>
      <c r="P324" s="171"/>
      <c r="Q324" s="171"/>
      <c r="R324" s="171"/>
      <c r="S324" s="171"/>
      <c r="T324" s="171"/>
    </row>
    <row r="325" spans="1:20">
      <c r="A325" s="166"/>
      <c r="B325" s="167"/>
      <c r="C325" s="167"/>
      <c r="D325" s="167"/>
      <c r="E325" s="168"/>
      <c r="F325" s="169"/>
      <c r="G325" s="170"/>
      <c r="H325" s="171"/>
      <c r="I325" s="171"/>
      <c r="J325" s="171"/>
      <c r="K325" s="171"/>
      <c r="L325" s="171"/>
      <c r="M325" s="171"/>
      <c r="N325" s="171"/>
      <c r="O325" s="171"/>
      <c r="P325" s="171"/>
      <c r="Q325" s="171"/>
      <c r="R325" s="171"/>
      <c r="S325" s="171"/>
      <c r="T325" s="171"/>
    </row>
    <row r="326" spans="1:20">
      <c r="A326" s="166"/>
      <c r="B326" s="167"/>
      <c r="C326" s="167"/>
      <c r="D326" s="167"/>
      <c r="E326" s="168"/>
      <c r="F326" s="169"/>
      <c r="G326" s="170"/>
      <c r="H326" s="171"/>
      <c r="I326" s="171"/>
      <c r="J326" s="171"/>
      <c r="K326" s="171"/>
      <c r="L326" s="171"/>
      <c r="M326" s="171"/>
      <c r="N326" s="171"/>
      <c r="O326" s="171"/>
      <c r="P326" s="171"/>
      <c r="Q326" s="171"/>
      <c r="R326" s="171"/>
      <c r="S326" s="171"/>
      <c r="T326" s="171"/>
    </row>
    <row r="327" spans="1:20">
      <c r="A327" s="166"/>
      <c r="B327" s="167"/>
      <c r="C327" s="167"/>
      <c r="D327" s="167"/>
      <c r="E327" s="168"/>
      <c r="F327" s="169"/>
      <c r="G327" s="170"/>
      <c r="H327" s="171"/>
      <c r="I327" s="171"/>
      <c r="J327" s="171"/>
      <c r="K327" s="171"/>
      <c r="L327" s="171"/>
      <c r="M327" s="171"/>
      <c r="N327" s="171"/>
      <c r="O327" s="171"/>
      <c r="P327" s="171"/>
      <c r="Q327" s="171"/>
      <c r="R327" s="171"/>
      <c r="S327" s="171"/>
      <c r="T327" s="171"/>
    </row>
    <row r="328" spans="1:20">
      <c r="A328" s="166"/>
      <c r="B328" s="167"/>
      <c r="C328" s="167"/>
      <c r="D328" s="167"/>
      <c r="E328" s="168"/>
      <c r="F328" s="169"/>
      <c r="G328" s="170"/>
      <c r="H328" s="171"/>
      <c r="I328" s="171"/>
      <c r="J328" s="171"/>
      <c r="K328" s="171"/>
      <c r="L328" s="171"/>
      <c r="M328" s="171"/>
      <c r="N328" s="171"/>
      <c r="O328" s="171"/>
      <c r="P328" s="171"/>
      <c r="Q328" s="171"/>
      <c r="R328" s="171"/>
      <c r="S328" s="171"/>
      <c r="T328" s="171"/>
    </row>
    <row r="329" spans="1:20">
      <c r="A329" s="166"/>
      <c r="B329" s="167"/>
      <c r="C329" s="167"/>
      <c r="D329" s="167"/>
      <c r="E329" s="168"/>
      <c r="F329" s="169"/>
      <c r="G329" s="170"/>
      <c r="H329" s="171"/>
      <c r="I329" s="171"/>
      <c r="J329" s="171"/>
      <c r="K329" s="171"/>
      <c r="L329" s="171"/>
      <c r="M329" s="171"/>
      <c r="N329" s="171"/>
      <c r="O329" s="171"/>
      <c r="P329" s="171"/>
      <c r="Q329" s="171"/>
      <c r="R329" s="171"/>
      <c r="S329" s="171"/>
      <c r="T329" s="171"/>
    </row>
    <row r="330" spans="1:20">
      <c r="A330" s="166"/>
      <c r="B330" s="167"/>
      <c r="C330" s="167"/>
      <c r="D330" s="167"/>
      <c r="E330" s="168"/>
      <c r="F330" s="169"/>
      <c r="G330" s="170"/>
      <c r="H330" s="171"/>
      <c r="I330" s="171"/>
      <c r="J330" s="171"/>
      <c r="K330" s="171"/>
      <c r="L330" s="171"/>
      <c r="M330" s="171"/>
      <c r="N330" s="171"/>
      <c r="O330" s="171"/>
      <c r="P330" s="171"/>
      <c r="Q330" s="171"/>
      <c r="R330" s="171"/>
      <c r="S330" s="171"/>
      <c r="T330" s="171"/>
    </row>
    <row r="331" spans="1:20">
      <c r="A331" s="166"/>
      <c r="B331" s="167"/>
      <c r="C331" s="167"/>
      <c r="D331" s="167"/>
      <c r="E331" s="168"/>
      <c r="F331" s="169"/>
      <c r="G331" s="170"/>
      <c r="H331" s="171"/>
      <c r="I331" s="171"/>
      <c r="J331" s="171"/>
      <c r="K331" s="171"/>
      <c r="L331" s="171"/>
      <c r="M331" s="171"/>
      <c r="N331" s="171"/>
      <c r="O331" s="171"/>
      <c r="P331" s="171"/>
      <c r="Q331" s="171"/>
      <c r="R331" s="171"/>
      <c r="S331" s="171"/>
      <c r="T331" s="171"/>
    </row>
    <row r="332" spans="1:20">
      <c r="A332" s="166"/>
      <c r="B332" s="167"/>
      <c r="C332" s="167"/>
      <c r="D332" s="167"/>
      <c r="E332" s="168"/>
      <c r="F332" s="169"/>
      <c r="G332" s="170"/>
      <c r="H332" s="171"/>
      <c r="I332" s="171"/>
      <c r="J332" s="171"/>
      <c r="K332" s="171"/>
      <c r="L332" s="171"/>
      <c r="M332" s="171"/>
      <c r="N332" s="171"/>
      <c r="O332" s="171"/>
      <c r="P332" s="171"/>
      <c r="Q332" s="171"/>
      <c r="R332" s="171"/>
      <c r="S332" s="171"/>
      <c r="T332" s="171"/>
    </row>
    <row r="333" spans="1:20">
      <c r="A333" s="166"/>
      <c r="B333" s="167"/>
      <c r="C333" s="167"/>
      <c r="D333" s="167"/>
      <c r="E333" s="168"/>
      <c r="F333" s="169"/>
      <c r="G333" s="170"/>
      <c r="H333" s="171"/>
      <c r="I333" s="171"/>
      <c r="J333" s="171"/>
      <c r="K333" s="171"/>
      <c r="L333" s="171"/>
      <c r="M333" s="171"/>
      <c r="N333" s="171"/>
      <c r="O333" s="171"/>
      <c r="P333" s="171"/>
      <c r="Q333" s="171"/>
      <c r="R333" s="171"/>
      <c r="S333" s="171"/>
      <c r="T333" s="171"/>
    </row>
    <row r="334" spans="1:20">
      <c r="A334" s="166"/>
      <c r="B334" s="167"/>
      <c r="C334" s="167"/>
      <c r="D334" s="167"/>
      <c r="E334" s="168"/>
      <c r="F334" s="169"/>
      <c r="G334" s="170"/>
      <c r="H334" s="171"/>
      <c r="I334" s="171"/>
      <c r="J334" s="171"/>
      <c r="K334" s="171"/>
      <c r="L334" s="171"/>
      <c r="M334" s="171"/>
      <c r="N334" s="171"/>
      <c r="O334" s="171"/>
      <c r="P334" s="171"/>
      <c r="Q334" s="171"/>
      <c r="R334" s="171"/>
      <c r="S334" s="171"/>
      <c r="T334" s="171"/>
    </row>
    <row r="335" spans="1:20">
      <c r="A335" s="166"/>
      <c r="B335" s="167"/>
      <c r="C335" s="167"/>
      <c r="D335" s="167"/>
      <c r="E335" s="168"/>
      <c r="F335" s="169"/>
      <c r="G335" s="170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</row>
    <row r="336" spans="1:20">
      <c r="A336" s="166"/>
      <c r="B336" s="167"/>
      <c r="C336" s="167"/>
      <c r="D336" s="167"/>
      <c r="E336" s="168"/>
      <c r="F336" s="169"/>
      <c r="G336" s="170"/>
      <c r="H336" s="171"/>
      <c r="I336" s="171"/>
      <c r="J336" s="171"/>
      <c r="K336" s="171"/>
      <c r="L336" s="171"/>
      <c r="M336" s="171"/>
      <c r="N336" s="171"/>
      <c r="O336" s="171"/>
      <c r="P336" s="171"/>
      <c r="Q336" s="171"/>
      <c r="R336" s="171"/>
      <c r="S336" s="171"/>
      <c r="T336" s="171"/>
    </row>
    <row r="337" spans="1:20">
      <c r="A337" s="166"/>
      <c r="B337" s="167"/>
      <c r="C337" s="167"/>
      <c r="D337" s="167"/>
      <c r="E337" s="168"/>
      <c r="F337" s="169"/>
      <c r="G337" s="170"/>
      <c r="H337" s="171"/>
      <c r="I337" s="171"/>
      <c r="J337" s="171"/>
      <c r="K337" s="171"/>
      <c r="L337" s="171"/>
      <c r="M337" s="171"/>
      <c r="N337" s="171"/>
      <c r="O337" s="171"/>
      <c r="P337" s="171"/>
      <c r="Q337" s="171"/>
      <c r="R337" s="171"/>
      <c r="S337" s="171"/>
      <c r="T337" s="171"/>
    </row>
    <row r="338" spans="1:20">
      <c r="A338" s="166"/>
      <c r="B338" s="167"/>
      <c r="C338" s="167"/>
      <c r="D338" s="167"/>
      <c r="E338" s="168"/>
      <c r="F338" s="169"/>
      <c r="G338" s="170"/>
      <c r="H338" s="171"/>
      <c r="I338" s="171"/>
      <c r="J338" s="171"/>
      <c r="K338" s="171"/>
      <c r="L338" s="171"/>
      <c r="M338" s="171"/>
      <c r="N338" s="171"/>
      <c r="O338" s="171"/>
      <c r="P338" s="171"/>
      <c r="Q338" s="171"/>
      <c r="R338" s="171"/>
      <c r="S338" s="171"/>
      <c r="T338" s="171"/>
    </row>
    <row r="339" spans="1:20">
      <c r="A339" s="166"/>
      <c r="B339" s="167"/>
      <c r="C339" s="167"/>
      <c r="D339" s="167"/>
      <c r="E339" s="168"/>
      <c r="F339" s="169"/>
      <c r="G339" s="170"/>
      <c r="H339" s="171"/>
      <c r="I339" s="171"/>
      <c r="J339" s="171"/>
      <c r="K339" s="171"/>
      <c r="L339" s="171"/>
      <c r="M339" s="171"/>
      <c r="N339" s="171"/>
      <c r="O339" s="171"/>
      <c r="P339" s="171"/>
      <c r="Q339" s="171"/>
      <c r="R339" s="171"/>
      <c r="S339" s="171"/>
      <c r="T339" s="171"/>
    </row>
    <row r="340" spans="1:20">
      <c r="A340" s="166"/>
      <c r="B340" s="167"/>
      <c r="C340" s="167"/>
      <c r="D340" s="167"/>
      <c r="E340" s="168"/>
      <c r="F340" s="169"/>
      <c r="G340" s="170"/>
      <c r="H340" s="171"/>
      <c r="I340" s="171"/>
      <c r="J340" s="171"/>
      <c r="K340" s="171"/>
      <c r="L340" s="171"/>
      <c r="M340" s="171"/>
      <c r="N340" s="171"/>
      <c r="O340" s="171"/>
      <c r="P340" s="171"/>
      <c r="Q340" s="171"/>
      <c r="R340" s="171"/>
      <c r="S340" s="171"/>
      <c r="T340" s="171"/>
    </row>
    <row r="341" spans="1:20">
      <c r="A341" s="166"/>
      <c r="B341" s="167"/>
      <c r="C341" s="167"/>
      <c r="D341" s="167"/>
      <c r="E341" s="168"/>
      <c r="F341" s="169"/>
      <c r="G341" s="170"/>
      <c r="H341" s="171"/>
      <c r="I341" s="171"/>
      <c r="J341" s="171"/>
      <c r="K341" s="171"/>
      <c r="L341" s="171"/>
      <c r="M341" s="171"/>
      <c r="N341" s="171"/>
      <c r="O341" s="171"/>
      <c r="P341" s="171"/>
      <c r="Q341" s="171"/>
      <c r="R341" s="171"/>
      <c r="S341" s="171"/>
      <c r="T341" s="171"/>
    </row>
    <row r="342" spans="1:20">
      <c r="A342" s="166"/>
      <c r="B342" s="167"/>
      <c r="C342" s="167"/>
      <c r="D342" s="167"/>
      <c r="E342" s="168"/>
      <c r="F342" s="169"/>
      <c r="G342" s="170"/>
      <c r="H342" s="171"/>
      <c r="I342" s="171"/>
      <c r="J342" s="171"/>
      <c r="K342" s="171"/>
      <c r="L342" s="171"/>
      <c r="M342" s="171"/>
      <c r="N342" s="171"/>
      <c r="O342" s="171"/>
      <c r="P342" s="171"/>
      <c r="Q342" s="171"/>
      <c r="R342" s="171"/>
      <c r="S342" s="171"/>
      <c r="T342" s="171"/>
    </row>
    <row r="343" spans="1:20">
      <c r="A343" s="166"/>
      <c r="B343" s="167"/>
      <c r="C343" s="167"/>
      <c r="D343" s="167"/>
      <c r="E343" s="168"/>
      <c r="F343" s="169"/>
      <c r="G343" s="170"/>
      <c r="H343" s="171"/>
      <c r="I343" s="171"/>
      <c r="J343" s="171"/>
      <c r="K343" s="171"/>
      <c r="L343" s="171"/>
      <c r="M343" s="171"/>
      <c r="N343" s="171"/>
      <c r="O343" s="171"/>
      <c r="P343" s="171"/>
      <c r="Q343" s="171"/>
      <c r="R343" s="171"/>
      <c r="S343" s="171"/>
      <c r="T343" s="171"/>
    </row>
    <row r="344" spans="1:20">
      <c r="A344" s="166"/>
      <c r="B344" s="167"/>
      <c r="C344" s="167"/>
      <c r="D344" s="167"/>
      <c r="E344" s="168"/>
      <c r="F344" s="169"/>
      <c r="G344" s="170"/>
      <c r="H344" s="171"/>
      <c r="I344" s="171"/>
      <c r="J344" s="171"/>
      <c r="K344" s="171"/>
      <c r="L344" s="171"/>
      <c r="M344" s="171"/>
      <c r="N344" s="171"/>
      <c r="O344" s="171"/>
      <c r="P344" s="171"/>
      <c r="Q344" s="171"/>
      <c r="R344" s="171"/>
      <c r="S344" s="171"/>
      <c r="T344" s="171"/>
    </row>
    <row r="345" spans="1:20">
      <c r="A345" s="166"/>
      <c r="B345" s="167"/>
      <c r="C345" s="167"/>
      <c r="D345" s="167"/>
      <c r="E345" s="168"/>
      <c r="F345" s="169"/>
      <c r="G345" s="170"/>
      <c r="H345" s="171"/>
      <c r="I345" s="171"/>
      <c r="J345" s="171"/>
      <c r="K345" s="171"/>
      <c r="L345" s="171"/>
      <c r="M345" s="171"/>
      <c r="N345" s="171"/>
      <c r="O345" s="171"/>
      <c r="P345" s="171"/>
      <c r="Q345" s="171"/>
      <c r="R345" s="171"/>
      <c r="S345" s="171"/>
      <c r="T345" s="171"/>
    </row>
    <row r="346" spans="1:20">
      <c r="A346" s="166"/>
      <c r="B346" s="167"/>
      <c r="C346" s="167"/>
      <c r="D346" s="167"/>
      <c r="E346" s="168"/>
      <c r="F346" s="169"/>
      <c r="G346" s="170"/>
      <c r="H346" s="171"/>
      <c r="I346" s="171"/>
      <c r="J346" s="171"/>
      <c r="K346" s="171"/>
      <c r="L346" s="171"/>
      <c r="M346" s="171"/>
      <c r="N346" s="171"/>
      <c r="O346" s="171"/>
      <c r="P346" s="171"/>
      <c r="Q346" s="171"/>
      <c r="R346" s="171"/>
      <c r="S346" s="171"/>
      <c r="T346" s="171"/>
    </row>
    <row r="347" spans="1:20">
      <c r="A347" s="166"/>
      <c r="B347" s="167"/>
      <c r="C347" s="167"/>
      <c r="D347" s="167"/>
      <c r="E347" s="168"/>
      <c r="F347" s="169"/>
      <c r="G347" s="170"/>
      <c r="H347" s="171"/>
      <c r="I347" s="171"/>
      <c r="J347" s="171"/>
      <c r="K347" s="171"/>
      <c r="L347" s="171"/>
      <c r="M347" s="171"/>
      <c r="N347" s="171"/>
      <c r="O347" s="171"/>
      <c r="P347" s="171"/>
      <c r="Q347" s="171"/>
      <c r="R347" s="171"/>
      <c r="S347" s="171"/>
      <c r="T347" s="171"/>
    </row>
    <row r="348" spans="1:20">
      <c r="A348" s="166"/>
      <c r="B348" s="167"/>
      <c r="C348" s="167"/>
      <c r="D348" s="167"/>
      <c r="E348" s="168"/>
      <c r="F348" s="169"/>
      <c r="G348" s="170"/>
      <c r="H348" s="171"/>
      <c r="I348" s="171"/>
      <c r="J348" s="171"/>
      <c r="K348" s="171"/>
      <c r="L348" s="171"/>
      <c r="M348" s="171"/>
      <c r="N348" s="171"/>
      <c r="O348" s="171"/>
      <c r="P348" s="171"/>
      <c r="Q348" s="171"/>
      <c r="R348" s="171"/>
      <c r="S348" s="171"/>
      <c r="T348" s="171"/>
    </row>
    <row r="349" spans="1:20">
      <c r="A349" s="166"/>
      <c r="B349" s="167"/>
      <c r="C349" s="167"/>
      <c r="D349" s="167"/>
      <c r="E349" s="168"/>
      <c r="F349" s="169"/>
      <c r="G349" s="170"/>
      <c r="H349" s="171"/>
      <c r="I349" s="171"/>
      <c r="J349" s="171"/>
      <c r="K349" s="171"/>
      <c r="L349" s="171"/>
      <c r="M349" s="171"/>
      <c r="N349" s="171"/>
      <c r="O349" s="171"/>
      <c r="P349" s="171"/>
      <c r="Q349" s="171"/>
      <c r="R349" s="171"/>
      <c r="S349" s="171"/>
      <c r="T349" s="171"/>
    </row>
    <row r="350" spans="1:20">
      <c r="A350" s="166"/>
      <c r="B350" s="167"/>
      <c r="C350" s="167"/>
      <c r="D350" s="167"/>
      <c r="E350" s="168"/>
      <c r="F350" s="169"/>
      <c r="G350" s="170"/>
      <c r="H350" s="171"/>
      <c r="I350" s="171"/>
      <c r="J350" s="171"/>
      <c r="K350" s="171"/>
      <c r="L350" s="171"/>
      <c r="M350" s="171"/>
      <c r="N350" s="171"/>
      <c r="O350" s="171"/>
      <c r="P350" s="171"/>
      <c r="Q350" s="171"/>
      <c r="R350" s="171"/>
      <c r="S350" s="171"/>
      <c r="T350" s="171"/>
    </row>
    <row r="351" spans="1:20">
      <c r="A351" s="166"/>
      <c r="B351" s="167"/>
      <c r="C351" s="167"/>
      <c r="D351" s="167"/>
      <c r="E351" s="168"/>
      <c r="F351" s="169"/>
      <c r="G351" s="170"/>
      <c r="H351" s="171"/>
      <c r="I351" s="171"/>
      <c r="J351" s="171"/>
      <c r="K351" s="171"/>
      <c r="L351" s="171"/>
      <c r="M351" s="171"/>
      <c r="N351" s="171"/>
      <c r="O351" s="171"/>
      <c r="P351" s="171"/>
      <c r="Q351" s="171"/>
      <c r="R351" s="171"/>
      <c r="S351" s="171"/>
      <c r="T351" s="171"/>
    </row>
    <row r="352" spans="1:20">
      <c r="A352" s="166"/>
      <c r="B352" s="167"/>
      <c r="C352" s="167"/>
      <c r="D352" s="167"/>
      <c r="E352" s="168"/>
      <c r="F352" s="169"/>
      <c r="G352" s="170"/>
      <c r="H352" s="171"/>
      <c r="I352" s="171"/>
      <c r="J352" s="171"/>
      <c r="K352" s="171"/>
      <c r="L352" s="171"/>
      <c r="M352" s="171"/>
      <c r="N352" s="171"/>
      <c r="O352" s="171"/>
      <c r="P352" s="171"/>
      <c r="Q352" s="171"/>
      <c r="R352" s="171"/>
      <c r="S352" s="171"/>
      <c r="T352" s="171"/>
    </row>
    <row r="353" spans="1:20">
      <c r="A353" s="166"/>
      <c r="B353" s="167"/>
      <c r="C353" s="167"/>
      <c r="D353" s="167"/>
      <c r="E353" s="168"/>
      <c r="F353" s="169"/>
      <c r="G353" s="170"/>
      <c r="H353" s="171"/>
      <c r="I353" s="171"/>
      <c r="J353" s="171"/>
      <c r="K353" s="171"/>
      <c r="L353" s="171"/>
      <c r="M353" s="171"/>
      <c r="N353" s="171"/>
      <c r="O353" s="171"/>
      <c r="P353" s="171"/>
      <c r="Q353" s="171"/>
      <c r="R353" s="171"/>
      <c r="S353" s="171"/>
      <c r="T353" s="171"/>
    </row>
    <row r="354" spans="1:20">
      <c r="A354" s="166"/>
      <c r="B354" s="167"/>
      <c r="C354" s="167"/>
      <c r="D354" s="167"/>
      <c r="E354" s="168"/>
      <c r="F354" s="169"/>
      <c r="G354" s="170"/>
      <c r="H354" s="171"/>
      <c r="I354" s="171"/>
      <c r="J354" s="171"/>
      <c r="K354" s="171"/>
      <c r="L354" s="171"/>
      <c r="M354" s="171"/>
      <c r="N354" s="171"/>
      <c r="O354" s="171"/>
      <c r="P354" s="171"/>
      <c r="Q354" s="171"/>
      <c r="R354" s="171"/>
      <c r="S354" s="171"/>
      <c r="T354" s="171"/>
    </row>
    <row r="355" spans="1:20">
      <c r="A355" s="166"/>
      <c r="B355" s="167"/>
      <c r="C355" s="167"/>
      <c r="D355" s="167"/>
      <c r="E355" s="168"/>
      <c r="F355" s="169"/>
      <c r="G355" s="170"/>
      <c r="H355" s="171"/>
      <c r="I355" s="171"/>
      <c r="J355" s="171"/>
      <c r="K355" s="171"/>
      <c r="L355" s="171"/>
      <c r="M355" s="171"/>
      <c r="N355" s="171"/>
      <c r="O355" s="171"/>
      <c r="P355" s="171"/>
      <c r="Q355" s="171"/>
      <c r="R355" s="171"/>
      <c r="S355" s="171"/>
      <c r="T355" s="171"/>
    </row>
    <row r="356" spans="1:20">
      <c r="A356" s="166"/>
      <c r="B356" s="167"/>
      <c r="C356" s="167"/>
      <c r="D356" s="167"/>
      <c r="E356" s="168"/>
      <c r="F356" s="169"/>
      <c r="G356" s="170"/>
      <c r="H356" s="171"/>
      <c r="I356" s="171"/>
      <c r="J356" s="171"/>
      <c r="K356" s="171"/>
      <c r="L356" s="171"/>
      <c r="M356" s="171"/>
      <c r="N356" s="171"/>
      <c r="O356" s="171"/>
      <c r="P356" s="171"/>
      <c r="Q356" s="171"/>
      <c r="R356" s="171"/>
      <c r="S356" s="171"/>
      <c r="T356" s="171"/>
    </row>
    <row r="357" spans="1:20">
      <c r="A357" s="166"/>
      <c r="B357" s="167"/>
      <c r="C357" s="167"/>
      <c r="D357" s="167"/>
      <c r="E357" s="168"/>
      <c r="F357" s="169"/>
      <c r="G357" s="170"/>
      <c r="H357" s="171"/>
      <c r="I357" s="171"/>
      <c r="J357" s="171"/>
      <c r="K357" s="171"/>
      <c r="L357" s="171"/>
      <c r="M357" s="171"/>
      <c r="N357" s="171"/>
      <c r="O357" s="171"/>
      <c r="P357" s="171"/>
      <c r="Q357" s="171"/>
      <c r="R357" s="171"/>
      <c r="S357" s="171"/>
      <c r="T357" s="171"/>
    </row>
    <row r="358" spans="1:20">
      <c r="A358" s="166"/>
      <c r="B358" s="167"/>
      <c r="C358" s="167"/>
      <c r="D358" s="167"/>
      <c r="E358" s="168"/>
      <c r="F358" s="169"/>
      <c r="G358" s="170"/>
      <c r="H358" s="171"/>
      <c r="I358" s="171"/>
      <c r="J358" s="171"/>
      <c r="K358" s="171"/>
      <c r="L358" s="171"/>
      <c r="M358" s="171"/>
      <c r="N358" s="171"/>
      <c r="O358" s="171"/>
      <c r="P358" s="171"/>
      <c r="Q358" s="171"/>
      <c r="R358" s="171"/>
      <c r="S358" s="171"/>
      <c r="T358" s="171"/>
    </row>
    <row r="359" spans="1:20">
      <c r="A359" s="166"/>
      <c r="B359" s="167"/>
      <c r="C359" s="167"/>
      <c r="D359" s="167"/>
      <c r="E359" s="168"/>
      <c r="F359" s="169"/>
      <c r="G359" s="170"/>
      <c r="H359" s="171"/>
      <c r="I359" s="171"/>
      <c r="J359" s="171"/>
      <c r="K359" s="171"/>
      <c r="L359" s="171"/>
      <c r="M359" s="171"/>
      <c r="N359" s="171"/>
      <c r="O359" s="171"/>
      <c r="P359" s="171"/>
      <c r="Q359" s="171"/>
      <c r="R359" s="171"/>
      <c r="S359" s="171"/>
      <c r="T359" s="171"/>
    </row>
    <row r="360" spans="1:20">
      <c r="A360" s="166"/>
      <c r="B360" s="167"/>
      <c r="C360" s="167"/>
      <c r="D360" s="167"/>
      <c r="E360" s="168"/>
      <c r="F360" s="169"/>
      <c r="G360" s="170"/>
      <c r="H360" s="171"/>
      <c r="I360" s="171"/>
      <c r="J360" s="171"/>
      <c r="K360" s="171"/>
      <c r="L360" s="171"/>
      <c r="M360" s="171"/>
      <c r="N360" s="171"/>
      <c r="O360" s="171"/>
      <c r="P360" s="171"/>
      <c r="Q360" s="171"/>
      <c r="R360" s="171"/>
      <c r="S360" s="171"/>
      <c r="T360" s="171"/>
    </row>
    <row r="361" spans="1:20">
      <c r="A361" s="166"/>
      <c r="B361" s="167"/>
      <c r="C361" s="167"/>
      <c r="D361" s="167"/>
      <c r="E361" s="168"/>
      <c r="F361" s="169"/>
      <c r="G361" s="170"/>
      <c r="H361" s="171"/>
      <c r="I361" s="171"/>
      <c r="J361" s="171"/>
      <c r="K361" s="171"/>
      <c r="L361" s="171"/>
      <c r="M361" s="171"/>
      <c r="N361" s="171"/>
      <c r="O361" s="171"/>
      <c r="P361" s="171"/>
      <c r="Q361" s="171"/>
      <c r="R361" s="171"/>
      <c r="S361" s="171"/>
      <c r="T361" s="171"/>
    </row>
    <row r="362" spans="1:20">
      <c r="A362" s="166"/>
      <c r="B362" s="167"/>
      <c r="C362" s="167"/>
      <c r="D362" s="167"/>
      <c r="E362" s="168"/>
      <c r="F362" s="169"/>
      <c r="G362" s="170"/>
      <c r="H362" s="171"/>
      <c r="I362" s="171"/>
      <c r="J362" s="171"/>
      <c r="K362" s="171"/>
      <c r="L362" s="171"/>
      <c r="M362" s="171"/>
      <c r="N362" s="171"/>
      <c r="O362" s="171"/>
      <c r="P362" s="171"/>
      <c r="Q362" s="171"/>
      <c r="R362" s="171"/>
      <c r="S362" s="171"/>
      <c r="T362" s="171"/>
    </row>
    <row r="363" spans="1:20">
      <c r="A363" s="166"/>
      <c r="B363" s="167"/>
      <c r="C363" s="167"/>
      <c r="D363" s="167"/>
      <c r="E363" s="168"/>
      <c r="F363" s="169"/>
      <c r="G363" s="170"/>
      <c r="H363" s="171"/>
      <c r="I363" s="171"/>
      <c r="J363" s="171"/>
      <c r="K363" s="171"/>
      <c r="L363" s="171"/>
      <c r="M363" s="171"/>
      <c r="N363" s="171"/>
      <c r="O363" s="171"/>
      <c r="P363" s="171"/>
      <c r="Q363" s="171"/>
      <c r="R363" s="171"/>
      <c r="S363" s="171"/>
      <c r="T363" s="171"/>
    </row>
    <row r="364" spans="1:20">
      <c r="A364" s="166"/>
      <c r="B364" s="167"/>
      <c r="C364" s="167"/>
      <c r="D364" s="167"/>
      <c r="E364" s="168"/>
      <c r="F364" s="169"/>
      <c r="G364" s="170"/>
      <c r="H364" s="171"/>
      <c r="I364" s="171"/>
      <c r="J364" s="171"/>
      <c r="K364" s="171"/>
      <c r="L364" s="171"/>
      <c r="M364" s="171"/>
      <c r="N364" s="171"/>
      <c r="O364" s="171"/>
      <c r="P364" s="171"/>
      <c r="Q364" s="171"/>
      <c r="R364" s="171"/>
      <c r="S364" s="171"/>
      <c r="T364" s="171"/>
    </row>
    <row r="365" spans="1:20">
      <c r="A365" s="166"/>
      <c r="B365" s="167"/>
      <c r="C365" s="167"/>
      <c r="D365" s="167"/>
      <c r="E365" s="168"/>
      <c r="F365" s="169"/>
      <c r="G365" s="170"/>
      <c r="H365" s="171"/>
      <c r="I365" s="171"/>
      <c r="J365" s="171"/>
      <c r="K365" s="171"/>
      <c r="L365" s="171"/>
      <c r="M365" s="171"/>
      <c r="N365" s="171"/>
      <c r="O365" s="171"/>
      <c r="P365" s="171"/>
      <c r="Q365" s="171"/>
      <c r="R365" s="171"/>
      <c r="S365" s="171"/>
      <c r="T365" s="171"/>
    </row>
    <row r="366" spans="1:20">
      <c r="A366" s="166"/>
      <c r="B366" s="167"/>
      <c r="C366" s="167"/>
      <c r="D366" s="167"/>
      <c r="E366" s="168"/>
      <c r="F366" s="169"/>
      <c r="G366" s="170"/>
      <c r="H366" s="171"/>
      <c r="I366" s="171"/>
      <c r="J366" s="171"/>
      <c r="K366" s="171"/>
      <c r="L366" s="171"/>
      <c r="M366" s="171"/>
      <c r="N366" s="171"/>
      <c r="O366" s="171"/>
      <c r="P366" s="171"/>
      <c r="Q366" s="171"/>
      <c r="R366" s="171"/>
      <c r="S366" s="171"/>
      <c r="T366" s="171"/>
    </row>
    <row r="367" spans="1:20">
      <c r="A367" s="166"/>
      <c r="B367" s="167"/>
      <c r="C367" s="167"/>
      <c r="D367" s="167"/>
      <c r="E367" s="168"/>
      <c r="F367" s="169"/>
      <c r="G367" s="170"/>
      <c r="H367" s="171"/>
      <c r="I367" s="171"/>
      <c r="J367" s="171"/>
      <c r="K367" s="171"/>
      <c r="L367" s="171"/>
      <c r="M367" s="171"/>
      <c r="N367" s="171"/>
      <c r="O367" s="171"/>
      <c r="P367" s="171"/>
      <c r="Q367" s="171"/>
      <c r="R367" s="171"/>
      <c r="S367" s="171"/>
      <c r="T367" s="171"/>
    </row>
    <row r="368" spans="1:20">
      <c r="A368" s="166"/>
      <c r="B368" s="167"/>
      <c r="C368" s="167"/>
      <c r="D368" s="167"/>
      <c r="E368" s="168"/>
      <c r="F368" s="169"/>
      <c r="G368" s="170"/>
      <c r="H368" s="171"/>
      <c r="I368" s="171"/>
      <c r="J368" s="171"/>
      <c r="K368" s="171"/>
      <c r="L368" s="171"/>
      <c r="M368" s="171"/>
      <c r="N368" s="171"/>
      <c r="O368" s="171"/>
      <c r="P368" s="171"/>
      <c r="Q368" s="171"/>
      <c r="R368" s="171"/>
      <c r="S368" s="171"/>
      <c r="T368" s="171"/>
    </row>
    <row r="369" spans="1:20">
      <c r="A369" s="166"/>
      <c r="B369" s="167"/>
      <c r="C369" s="167"/>
      <c r="D369" s="167"/>
      <c r="E369" s="168"/>
      <c r="F369" s="169"/>
      <c r="G369" s="170"/>
      <c r="H369" s="171"/>
      <c r="I369" s="171"/>
      <c r="J369" s="171"/>
      <c r="K369" s="171"/>
      <c r="L369" s="171"/>
      <c r="M369" s="171"/>
      <c r="N369" s="171"/>
      <c r="O369" s="171"/>
      <c r="P369" s="171"/>
      <c r="Q369" s="171"/>
      <c r="R369" s="171"/>
      <c r="S369" s="171"/>
      <c r="T369" s="171"/>
    </row>
    <row r="370" spans="1:20">
      <c r="A370" s="166"/>
      <c r="B370" s="167"/>
      <c r="C370" s="167"/>
      <c r="D370" s="167"/>
      <c r="E370" s="168"/>
      <c r="F370" s="169"/>
      <c r="G370" s="170"/>
      <c r="H370" s="171"/>
      <c r="I370" s="171"/>
      <c r="J370" s="171"/>
      <c r="K370" s="171"/>
      <c r="L370" s="171"/>
      <c r="M370" s="171"/>
      <c r="N370" s="171"/>
      <c r="O370" s="171"/>
      <c r="P370" s="171"/>
      <c r="Q370" s="171"/>
      <c r="R370" s="171"/>
      <c r="S370" s="171"/>
      <c r="T370" s="171"/>
    </row>
    <row r="371" spans="1:20">
      <c r="A371" s="166"/>
      <c r="B371" s="167"/>
      <c r="C371" s="167"/>
      <c r="D371" s="167"/>
      <c r="E371" s="168"/>
      <c r="F371" s="169"/>
      <c r="G371" s="170"/>
      <c r="H371" s="171"/>
      <c r="I371" s="171"/>
      <c r="J371" s="171"/>
      <c r="K371" s="171"/>
      <c r="L371" s="171"/>
      <c r="M371" s="171"/>
      <c r="N371" s="171"/>
      <c r="O371" s="171"/>
      <c r="P371" s="171"/>
      <c r="Q371" s="171"/>
      <c r="R371" s="171"/>
      <c r="S371" s="171"/>
      <c r="T371" s="171"/>
    </row>
    <row r="372" spans="1:20">
      <c r="A372" s="166"/>
      <c r="B372" s="167"/>
      <c r="C372" s="167"/>
      <c r="D372" s="167"/>
      <c r="E372" s="168"/>
      <c r="F372" s="169"/>
      <c r="G372" s="170"/>
      <c r="H372" s="171"/>
      <c r="I372" s="171"/>
      <c r="J372" s="171"/>
      <c r="K372" s="171"/>
      <c r="L372" s="171"/>
      <c r="M372" s="171"/>
      <c r="N372" s="171"/>
      <c r="O372" s="171"/>
      <c r="P372" s="171"/>
      <c r="Q372" s="171"/>
      <c r="R372" s="171"/>
      <c r="S372" s="171"/>
      <c r="T372" s="171"/>
    </row>
    <row r="373" spans="1:20">
      <c r="A373" s="166"/>
      <c r="B373" s="167"/>
      <c r="C373" s="167"/>
      <c r="D373" s="167"/>
      <c r="E373" s="168"/>
      <c r="F373" s="169"/>
      <c r="G373" s="170"/>
      <c r="H373" s="171"/>
      <c r="I373" s="171"/>
      <c r="J373" s="171"/>
      <c r="K373" s="171"/>
      <c r="L373" s="171"/>
      <c r="M373" s="171"/>
      <c r="N373" s="171"/>
      <c r="O373" s="171"/>
      <c r="P373" s="171"/>
      <c r="Q373" s="171"/>
      <c r="R373" s="171"/>
      <c r="S373" s="171"/>
      <c r="T373" s="171"/>
    </row>
    <row r="374" spans="1:20">
      <c r="A374" s="166"/>
      <c r="B374" s="167"/>
      <c r="C374" s="167"/>
      <c r="D374" s="167"/>
      <c r="E374" s="168"/>
      <c r="F374" s="169"/>
      <c r="G374" s="170"/>
      <c r="H374" s="171"/>
      <c r="I374" s="171"/>
      <c r="J374" s="171"/>
      <c r="K374" s="171"/>
      <c r="L374" s="171"/>
      <c r="M374" s="171"/>
      <c r="N374" s="171"/>
      <c r="O374" s="171"/>
      <c r="P374" s="171"/>
      <c r="Q374" s="171"/>
      <c r="R374" s="171"/>
      <c r="S374" s="171"/>
      <c r="T374" s="171"/>
    </row>
    <row r="375" spans="1:20">
      <c r="A375" s="166"/>
      <c r="B375" s="167"/>
      <c r="C375" s="167"/>
      <c r="D375" s="167"/>
      <c r="E375" s="168"/>
      <c r="F375" s="169"/>
      <c r="G375" s="170"/>
      <c r="H375" s="171"/>
      <c r="I375" s="171"/>
      <c r="J375" s="171"/>
      <c r="K375" s="171"/>
      <c r="L375" s="171"/>
      <c r="M375" s="171"/>
      <c r="N375" s="171"/>
      <c r="O375" s="171"/>
      <c r="P375" s="171"/>
      <c r="Q375" s="171"/>
      <c r="R375" s="171"/>
      <c r="S375" s="171"/>
      <c r="T375" s="171"/>
    </row>
    <row r="376" spans="1:20">
      <c r="A376" s="166"/>
      <c r="B376" s="167"/>
      <c r="C376" s="167"/>
      <c r="D376" s="167"/>
      <c r="E376" s="168"/>
      <c r="F376" s="169"/>
      <c r="G376" s="170"/>
      <c r="H376" s="171"/>
      <c r="I376" s="171"/>
      <c r="J376" s="171"/>
      <c r="K376" s="171"/>
      <c r="L376" s="171"/>
      <c r="M376" s="171"/>
      <c r="N376" s="171"/>
      <c r="O376" s="171"/>
      <c r="P376" s="171"/>
      <c r="Q376" s="171"/>
      <c r="R376" s="171"/>
      <c r="S376" s="171"/>
      <c r="T376" s="171"/>
    </row>
    <row r="377" spans="1:20">
      <c r="A377" s="166"/>
      <c r="B377" s="167"/>
      <c r="C377" s="167"/>
      <c r="D377" s="167"/>
      <c r="E377" s="168"/>
      <c r="F377" s="169"/>
      <c r="G377" s="170"/>
      <c r="H377" s="171"/>
      <c r="I377" s="171"/>
      <c r="J377" s="171"/>
      <c r="K377" s="171"/>
      <c r="L377" s="171"/>
      <c r="M377" s="171"/>
      <c r="N377" s="171"/>
      <c r="O377" s="171"/>
      <c r="P377" s="171"/>
      <c r="Q377" s="171"/>
      <c r="R377" s="171"/>
      <c r="S377" s="171"/>
      <c r="T377" s="171"/>
    </row>
    <row r="378" spans="1:20">
      <c r="A378" s="166"/>
      <c r="B378" s="167"/>
      <c r="C378" s="167"/>
      <c r="D378" s="167"/>
      <c r="E378" s="168"/>
      <c r="F378" s="169"/>
      <c r="G378" s="170"/>
      <c r="H378" s="171"/>
      <c r="I378" s="171"/>
      <c r="J378" s="171"/>
      <c r="K378" s="171"/>
      <c r="L378" s="171"/>
      <c r="M378" s="171"/>
      <c r="N378" s="171"/>
      <c r="O378" s="171"/>
      <c r="P378" s="171"/>
      <c r="Q378" s="171"/>
      <c r="R378" s="171"/>
      <c r="S378" s="171"/>
      <c r="T378" s="171"/>
    </row>
    <row r="379" spans="1:20">
      <c r="A379" s="166"/>
      <c r="B379" s="167"/>
      <c r="C379" s="167"/>
      <c r="D379" s="167"/>
      <c r="E379" s="168"/>
      <c r="F379" s="169"/>
      <c r="G379" s="170"/>
      <c r="H379" s="171"/>
      <c r="I379" s="171"/>
      <c r="J379" s="171"/>
      <c r="K379" s="171"/>
      <c r="L379" s="171"/>
      <c r="M379" s="171"/>
      <c r="N379" s="171"/>
      <c r="O379" s="171"/>
      <c r="P379" s="171"/>
      <c r="Q379" s="171"/>
      <c r="R379" s="171"/>
      <c r="S379" s="171"/>
      <c r="T379" s="171"/>
    </row>
    <row r="380" spans="1:20">
      <c r="A380" s="166"/>
      <c r="B380" s="167"/>
      <c r="C380" s="167"/>
      <c r="D380" s="167"/>
      <c r="E380" s="168"/>
      <c r="F380" s="169"/>
      <c r="G380" s="170"/>
      <c r="H380" s="171"/>
      <c r="I380" s="171"/>
      <c r="J380" s="171"/>
      <c r="K380" s="171"/>
      <c r="L380" s="171"/>
      <c r="M380" s="171"/>
      <c r="N380" s="171"/>
      <c r="O380" s="171"/>
      <c r="P380" s="171"/>
      <c r="Q380" s="171"/>
      <c r="R380" s="171"/>
      <c r="S380" s="171"/>
      <c r="T380" s="171"/>
    </row>
    <row r="381" spans="1:20">
      <c r="A381" s="166"/>
      <c r="B381" s="167"/>
      <c r="C381" s="167"/>
      <c r="D381" s="167"/>
      <c r="E381" s="168"/>
      <c r="F381" s="169"/>
      <c r="G381" s="170"/>
      <c r="H381" s="171"/>
      <c r="I381" s="171"/>
      <c r="J381" s="171"/>
      <c r="K381" s="171"/>
      <c r="L381" s="171"/>
      <c r="M381" s="171"/>
      <c r="N381" s="171"/>
      <c r="O381" s="171"/>
      <c r="P381" s="171"/>
      <c r="Q381" s="171"/>
      <c r="R381" s="171"/>
      <c r="S381" s="171"/>
      <c r="T381" s="171"/>
    </row>
    <row r="382" spans="1:20">
      <c r="A382" s="166"/>
      <c r="B382" s="167"/>
      <c r="C382" s="167"/>
      <c r="D382" s="167"/>
      <c r="E382" s="168"/>
      <c r="F382" s="169"/>
      <c r="G382" s="170"/>
      <c r="H382" s="171"/>
      <c r="I382" s="171"/>
      <c r="J382" s="171"/>
      <c r="K382" s="171"/>
      <c r="L382" s="171"/>
      <c r="M382" s="171"/>
      <c r="N382" s="171"/>
      <c r="O382" s="171"/>
      <c r="P382" s="171"/>
      <c r="Q382" s="171"/>
      <c r="R382" s="171"/>
      <c r="S382" s="171"/>
      <c r="T382" s="171"/>
    </row>
    <row r="383" spans="1:20">
      <c r="A383" s="166"/>
      <c r="B383" s="167"/>
      <c r="C383" s="167"/>
      <c r="D383" s="167"/>
      <c r="E383" s="168"/>
      <c r="F383" s="169"/>
      <c r="G383" s="170"/>
      <c r="H383" s="171"/>
      <c r="I383" s="171"/>
      <c r="J383" s="171"/>
      <c r="K383" s="171"/>
      <c r="L383" s="171"/>
      <c r="M383" s="171"/>
      <c r="N383" s="171"/>
      <c r="O383" s="171"/>
      <c r="P383" s="171"/>
      <c r="Q383" s="171"/>
      <c r="R383" s="171"/>
      <c r="S383" s="171"/>
      <c r="T383" s="171"/>
    </row>
    <row r="384" spans="1:20">
      <c r="A384" s="166"/>
      <c r="B384" s="167"/>
      <c r="C384" s="167"/>
      <c r="D384" s="167"/>
      <c r="E384" s="168"/>
      <c r="F384" s="169"/>
      <c r="G384" s="170"/>
      <c r="H384" s="171"/>
      <c r="I384" s="171"/>
      <c r="J384" s="171"/>
      <c r="K384" s="171"/>
      <c r="L384" s="171"/>
      <c r="M384" s="171"/>
      <c r="N384" s="171"/>
      <c r="O384" s="171"/>
      <c r="P384" s="171"/>
      <c r="Q384" s="171"/>
      <c r="R384" s="171"/>
      <c r="S384" s="171"/>
      <c r="T384" s="171"/>
    </row>
    <row r="385" spans="1:20">
      <c r="A385" s="166"/>
      <c r="B385" s="167"/>
      <c r="C385" s="167"/>
      <c r="D385" s="167"/>
      <c r="E385" s="168"/>
      <c r="F385" s="169"/>
      <c r="G385" s="170"/>
      <c r="H385" s="171"/>
      <c r="I385" s="171"/>
      <c r="J385" s="171"/>
      <c r="K385" s="171"/>
      <c r="L385" s="171"/>
      <c r="M385" s="171"/>
      <c r="N385" s="171"/>
      <c r="O385" s="171"/>
      <c r="P385" s="171"/>
      <c r="Q385" s="171"/>
      <c r="R385" s="171"/>
      <c r="S385" s="171"/>
      <c r="T385" s="171"/>
    </row>
    <row r="386" spans="1:20">
      <c r="A386" s="166"/>
      <c r="B386" s="167"/>
      <c r="C386" s="167"/>
      <c r="D386" s="167"/>
      <c r="E386" s="168"/>
      <c r="F386" s="169"/>
      <c r="G386" s="170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</row>
    <row r="387" spans="1:20">
      <c r="A387" s="166"/>
      <c r="B387" s="167"/>
      <c r="C387" s="167"/>
      <c r="D387" s="167"/>
      <c r="E387" s="168"/>
      <c r="F387" s="169"/>
      <c r="G387" s="170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</row>
    <row r="388" spans="1:20">
      <c r="A388" s="166"/>
      <c r="B388" s="167"/>
      <c r="C388" s="167"/>
      <c r="D388" s="167"/>
      <c r="E388" s="168"/>
      <c r="F388" s="169"/>
      <c r="G388" s="170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</row>
    <row r="389" spans="1:20">
      <c r="A389" s="166"/>
      <c r="B389" s="167"/>
      <c r="C389" s="167"/>
      <c r="D389" s="167"/>
      <c r="E389" s="168"/>
      <c r="F389" s="169"/>
      <c r="G389" s="170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</row>
    <row r="390" spans="1:20">
      <c r="A390" s="166"/>
      <c r="B390" s="167"/>
      <c r="C390" s="167"/>
      <c r="D390" s="167"/>
      <c r="E390" s="168"/>
      <c r="F390" s="169"/>
      <c r="G390" s="170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</row>
    <row r="391" spans="1:20">
      <c r="A391" s="166"/>
      <c r="B391" s="167"/>
      <c r="C391" s="167"/>
      <c r="D391" s="167"/>
      <c r="E391" s="168"/>
      <c r="F391" s="169"/>
      <c r="G391" s="170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</row>
    <row r="392" spans="1:20">
      <c r="A392" s="166"/>
      <c r="B392" s="167"/>
      <c r="C392" s="167"/>
      <c r="D392" s="167"/>
      <c r="E392" s="168"/>
      <c r="F392" s="169"/>
      <c r="G392" s="170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</row>
    <row r="393" spans="1:20">
      <c r="A393" s="166"/>
      <c r="B393" s="167"/>
      <c r="C393" s="167"/>
      <c r="D393" s="167"/>
      <c r="E393" s="168"/>
      <c r="F393" s="169"/>
      <c r="G393" s="170"/>
      <c r="H393" s="171"/>
      <c r="I393" s="171"/>
      <c r="J393" s="171"/>
      <c r="K393" s="171"/>
      <c r="L393" s="171"/>
      <c r="M393" s="171"/>
      <c r="N393" s="171"/>
      <c r="O393" s="171"/>
      <c r="P393" s="171"/>
      <c r="Q393" s="171"/>
      <c r="R393" s="171"/>
      <c r="S393" s="171"/>
      <c r="T393" s="171"/>
    </row>
    <row r="394" spans="1:20">
      <c r="A394" s="166"/>
      <c r="B394" s="167"/>
      <c r="C394" s="167"/>
      <c r="D394" s="167"/>
      <c r="E394" s="168"/>
      <c r="F394" s="169"/>
      <c r="G394" s="170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</row>
    <row r="395" spans="1:20">
      <c r="A395" s="166"/>
      <c r="B395" s="167"/>
      <c r="C395" s="167"/>
      <c r="D395" s="167"/>
      <c r="E395" s="168"/>
      <c r="F395" s="169"/>
      <c r="G395" s="170"/>
      <c r="H395" s="171"/>
      <c r="I395" s="171"/>
      <c r="J395" s="171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</row>
    <row r="396" spans="1:20">
      <c r="A396" s="166"/>
      <c r="B396" s="167"/>
      <c r="C396" s="167"/>
      <c r="D396" s="167"/>
      <c r="E396" s="168"/>
      <c r="F396" s="169"/>
      <c r="G396" s="170"/>
      <c r="H396" s="171"/>
      <c r="I396" s="171"/>
      <c r="J396" s="171"/>
      <c r="K396" s="171"/>
      <c r="L396" s="171"/>
      <c r="M396" s="171"/>
      <c r="N396" s="171"/>
      <c r="O396" s="171"/>
      <c r="P396" s="171"/>
      <c r="Q396" s="171"/>
      <c r="R396" s="171"/>
      <c r="S396" s="171"/>
      <c r="T396" s="171"/>
    </row>
    <row r="397" spans="1:20">
      <c r="A397" s="166"/>
      <c r="B397" s="167"/>
      <c r="C397" s="167"/>
      <c r="D397" s="167"/>
      <c r="E397" s="168"/>
      <c r="F397" s="169"/>
      <c r="G397" s="170"/>
      <c r="H397" s="171"/>
      <c r="I397" s="171"/>
      <c r="J397" s="171"/>
      <c r="K397" s="171"/>
      <c r="L397" s="171"/>
      <c r="M397" s="171"/>
      <c r="N397" s="171"/>
      <c r="O397" s="171"/>
      <c r="P397" s="171"/>
      <c r="Q397" s="171"/>
      <c r="R397" s="171"/>
      <c r="S397" s="171"/>
      <c r="T397" s="171"/>
    </row>
    <row r="398" spans="1:20">
      <c r="A398" s="166"/>
      <c r="B398" s="167"/>
      <c r="C398" s="167"/>
      <c r="D398" s="167"/>
      <c r="E398" s="168"/>
      <c r="F398" s="169"/>
      <c r="G398" s="170"/>
      <c r="H398" s="171"/>
      <c r="I398" s="171"/>
      <c r="J398" s="171"/>
      <c r="K398" s="171"/>
      <c r="L398" s="171"/>
      <c r="M398" s="171"/>
      <c r="N398" s="171"/>
      <c r="O398" s="171"/>
      <c r="P398" s="171"/>
      <c r="Q398" s="171"/>
      <c r="R398" s="171"/>
      <c r="S398" s="171"/>
      <c r="T398" s="171"/>
    </row>
    <row r="399" spans="1:20">
      <c r="A399" s="166"/>
      <c r="B399" s="167"/>
      <c r="C399" s="167"/>
      <c r="D399" s="167"/>
      <c r="E399" s="168"/>
      <c r="F399" s="169"/>
      <c r="G399" s="170"/>
      <c r="H399" s="171"/>
      <c r="I399" s="171"/>
      <c r="J399" s="171"/>
      <c r="K399" s="171"/>
      <c r="L399" s="171"/>
      <c r="M399" s="171"/>
      <c r="N399" s="171"/>
      <c r="O399" s="171"/>
      <c r="P399" s="171"/>
      <c r="Q399" s="171"/>
      <c r="R399" s="171"/>
      <c r="S399" s="171"/>
      <c r="T399" s="171"/>
    </row>
    <row r="400" spans="1:20">
      <c r="A400" s="166"/>
      <c r="B400" s="167"/>
      <c r="C400" s="167"/>
      <c r="D400" s="167"/>
      <c r="E400" s="168"/>
      <c r="F400" s="169"/>
      <c r="G400" s="170"/>
      <c r="H400" s="171"/>
      <c r="I400" s="171"/>
      <c r="J400" s="171"/>
      <c r="K400" s="171"/>
      <c r="L400" s="171"/>
      <c r="M400" s="171"/>
      <c r="N400" s="171"/>
      <c r="O400" s="171"/>
      <c r="P400" s="171"/>
      <c r="Q400" s="171"/>
      <c r="R400" s="171"/>
      <c r="S400" s="171"/>
      <c r="T400" s="171"/>
    </row>
    <row r="401" spans="1:20">
      <c r="A401" s="166"/>
      <c r="B401" s="167"/>
      <c r="C401" s="167"/>
      <c r="D401" s="167"/>
      <c r="E401" s="168"/>
      <c r="F401" s="169"/>
      <c r="G401" s="170"/>
      <c r="H401" s="171"/>
      <c r="I401" s="171"/>
      <c r="J401" s="171"/>
      <c r="K401" s="171"/>
      <c r="L401" s="171"/>
      <c r="M401" s="171"/>
      <c r="N401" s="171"/>
      <c r="O401" s="171"/>
      <c r="P401" s="171"/>
      <c r="Q401" s="171"/>
      <c r="R401" s="171"/>
      <c r="S401" s="171"/>
      <c r="T401" s="171"/>
    </row>
    <row r="402" spans="1:20">
      <c r="A402" s="166"/>
      <c r="B402" s="167"/>
      <c r="C402" s="167"/>
      <c r="D402" s="167"/>
      <c r="E402" s="168"/>
      <c r="F402" s="169"/>
      <c r="G402" s="170"/>
      <c r="H402" s="171"/>
      <c r="I402" s="171"/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</row>
    <row r="403" spans="1:20">
      <c r="A403" s="166"/>
      <c r="B403" s="167"/>
      <c r="C403" s="167"/>
      <c r="D403" s="167"/>
      <c r="E403" s="168"/>
      <c r="F403" s="169"/>
      <c r="G403" s="170"/>
      <c r="H403" s="171"/>
      <c r="I403" s="171"/>
      <c r="J403" s="171"/>
      <c r="K403" s="171"/>
      <c r="L403" s="171"/>
      <c r="M403" s="171"/>
      <c r="N403" s="171"/>
      <c r="O403" s="171"/>
      <c r="P403" s="171"/>
      <c r="Q403" s="171"/>
      <c r="R403" s="171"/>
      <c r="S403" s="171"/>
      <c r="T403" s="171"/>
    </row>
    <row r="404" spans="1:20">
      <c r="A404" s="166"/>
      <c r="B404" s="167"/>
      <c r="C404" s="167"/>
      <c r="D404" s="167"/>
      <c r="E404" s="168"/>
      <c r="F404" s="169"/>
      <c r="G404" s="170"/>
      <c r="H404" s="171"/>
      <c r="I404" s="171"/>
      <c r="J404" s="171"/>
      <c r="K404" s="171"/>
      <c r="L404" s="171"/>
      <c r="M404" s="171"/>
      <c r="N404" s="171"/>
      <c r="O404" s="171"/>
      <c r="P404" s="171"/>
      <c r="Q404" s="171"/>
      <c r="R404" s="171"/>
      <c r="S404" s="171"/>
      <c r="T404" s="171"/>
    </row>
    <row r="405" spans="1:20">
      <c r="A405" s="166"/>
      <c r="B405" s="167"/>
      <c r="C405" s="167"/>
      <c r="D405" s="167"/>
      <c r="E405" s="168"/>
      <c r="F405" s="169"/>
      <c r="G405" s="170"/>
      <c r="H405" s="171"/>
      <c r="I405" s="171"/>
      <c r="J405" s="171"/>
      <c r="K405" s="171"/>
      <c r="L405" s="171"/>
      <c r="M405" s="171"/>
      <c r="N405" s="171"/>
      <c r="O405" s="171"/>
      <c r="P405" s="171"/>
      <c r="Q405" s="171"/>
      <c r="R405" s="171"/>
      <c r="S405" s="171"/>
      <c r="T405" s="171"/>
    </row>
    <row r="406" spans="1:20">
      <c r="A406" s="166"/>
      <c r="B406" s="167"/>
      <c r="C406" s="167"/>
      <c r="D406" s="167"/>
      <c r="E406" s="168"/>
      <c r="F406" s="169"/>
      <c r="G406" s="170"/>
      <c r="H406" s="171"/>
      <c r="I406" s="171"/>
      <c r="J406" s="171"/>
      <c r="K406" s="171"/>
      <c r="L406" s="171"/>
      <c r="M406" s="171"/>
      <c r="N406" s="171"/>
      <c r="O406" s="171"/>
      <c r="P406" s="171"/>
      <c r="Q406" s="171"/>
      <c r="R406" s="171"/>
      <c r="S406" s="171"/>
      <c r="T406" s="171"/>
    </row>
    <row r="407" spans="1:20">
      <c r="A407" s="166"/>
      <c r="B407" s="167"/>
      <c r="C407" s="167"/>
      <c r="D407" s="167"/>
      <c r="E407" s="168"/>
      <c r="F407" s="169"/>
      <c r="G407" s="170"/>
      <c r="H407" s="171"/>
      <c r="I407" s="171"/>
      <c r="J407" s="171"/>
      <c r="K407" s="171"/>
      <c r="L407" s="171"/>
      <c r="M407" s="171"/>
      <c r="N407" s="171"/>
      <c r="O407" s="171"/>
      <c r="P407" s="171"/>
      <c r="Q407" s="171"/>
      <c r="R407" s="171"/>
      <c r="S407" s="171"/>
      <c r="T407" s="171"/>
    </row>
    <row r="408" spans="1:20">
      <c r="A408" s="166"/>
      <c r="B408" s="167"/>
      <c r="C408" s="167"/>
      <c r="D408" s="167"/>
      <c r="E408" s="168"/>
      <c r="F408" s="169"/>
      <c r="G408" s="170"/>
      <c r="H408" s="171"/>
      <c r="I408" s="171"/>
      <c r="J408" s="171"/>
      <c r="K408" s="171"/>
      <c r="L408" s="171"/>
      <c r="M408" s="171"/>
      <c r="N408" s="171"/>
      <c r="O408" s="171"/>
      <c r="P408" s="171"/>
      <c r="Q408" s="171"/>
      <c r="R408" s="171"/>
      <c r="S408" s="171"/>
      <c r="T408" s="171"/>
    </row>
    <row r="409" spans="1:20">
      <c r="A409" s="166"/>
      <c r="B409" s="167"/>
      <c r="C409" s="167"/>
      <c r="D409" s="167"/>
      <c r="E409" s="168"/>
      <c r="F409" s="169"/>
      <c r="G409" s="170"/>
      <c r="H409" s="171"/>
      <c r="I409" s="171"/>
      <c r="J409" s="171"/>
      <c r="K409" s="171"/>
      <c r="L409" s="171"/>
      <c r="M409" s="171"/>
      <c r="N409" s="171"/>
      <c r="O409" s="171"/>
      <c r="P409" s="171"/>
      <c r="Q409" s="171"/>
      <c r="R409" s="171"/>
      <c r="S409" s="171"/>
      <c r="T409" s="171"/>
    </row>
    <row r="410" spans="1:20">
      <c r="A410" s="166"/>
      <c r="B410" s="167"/>
      <c r="C410" s="167"/>
      <c r="D410" s="167"/>
      <c r="E410" s="168"/>
      <c r="F410" s="169"/>
      <c r="G410" s="170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</row>
    <row r="411" spans="1:20">
      <c r="A411" s="166"/>
      <c r="B411" s="167"/>
      <c r="C411" s="167"/>
      <c r="D411" s="167"/>
      <c r="E411" s="168"/>
      <c r="F411" s="169"/>
      <c r="G411" s="170"/>
      <c r="H411" s="171"/>
      <c r="I411" s="171"/>
      <c r="J411" s="171"/>
      <c r="K411" s="171"/>
      <c r="L411" s="171"/>
      <c r="M411" s="171"/>
      <c r="N411" s="171"/>
      <c r="O411" s="171"/>
      <c r="P411" s="171"/>
      <c r="Q411" s="171"/>
      <c r="R411" s="171"/>
      <c r="S411" s="171"/>
      <c r="T411" s="171"/>
    </row>
    <row r="412" spans="1:20">
      <c r="A412" s="166"/>
      <c r="B412" s="167"/>
      <c r="C412" s="167"/>
      <c r="D412" s="167"/>
      <c r="E412" s="168"/>
      <c r="F412" s="169"/>
      <c r="G412" s="170"/>
      <c r="H412" s="171"/>
      <c r="I412" s="171"/>
      <c r="J412" s="171"/>
      <c r="K412" s="171"/>
      <c r="L412" s="171"/>
      <c r="M412" s="171"/>
      <c r="N412" s="171"/>
      <c r="O412" s="171"/>
      <c r="P412" s="171"/>
      <c r="Q412" s="171"/>
      <c r="R412" s="171"/>
      <c r="S412" s="171"/>
      <c r="T412" s="171"/>
    </row>
    <row r="413" spans="1:20">
      <c r="A413" s="166"/>
      <c r="B413" s="167"/>
      <c r="C413" s="167"/>
      <c r="D413" s="167"/>
      <c r="E413" s="168"/>
      <c r="F413" s="169"/>
      <c r="G413" s="170"/>
      <c r="H413" s="171"/>
      <c r="I413" s="171"/>
      <c r="J413" s="171"/>
      <c r="K413" s="171"/>
      <c r="L413" s="171"/>
      <c r="M413" s="171"/>
      <c r="N413" s="171"/>
      <c r="O413" s="171"/>
      <c r="P413" s="171"/>
      <c r="Q413" s="171"/>
      <c r="R413" s="171"/>
      <c r="S413" s="171"/>
      <c r="T413" s="171"/>
    </row>
    <row r="414" spans="1:20">
      <c r="A414" s="166"/>
      <c r="B414" s="167"/>
      <c r="C414" s="167"/>
      <c r="D414" s="167"/>
      <c r="E414" s="168"/>
      <c r="F414" s="169"/>
      <c r="G414" s="170"/>
      <c r="H414" s="171"/>
      <c r="I414" s="171"/>
      <c r="J414" s="171"/>
      <c r="K414" s="171"/>
      <c r="L414" s="171"/>
      <c r="M414" s="171"/>
      <c r="N414" s="171"/>
      <c r="O414" s="171"/>
      <c r="P414" s="171"/>
      <c r="Q414" s="171"/>
      <c r="R414" s="171"/>
      <c r="S414" s="171"/>
      <c r="T414" s="171"/>
    </row>
    <row r="415" spans="1:20">
      <c r="A415" s="166"/>
      <c r="B415" s="167"/>
      <c r="C415" s="167"/>
      <c r="D415" s="167"/>
      <c r="E415" s="168"/>
      <c r="F415" s="169"/>
      <c r="G415" s="170"/>
      <c r="H415" s="171"/>
      <c r="I415" s="171"/>
      <c r="J415" s="171"/>
      <c r="K415" s="171"/>
      <c r="L415" s="171"/>
      <c r="M415" s="171"/>
      <c r="N415" s="171"/>
      <c r="O415" s="171"/>
      <c r="P415" s="171"/>
      <c r="Q415" s="171"/>
      <c r="R415" s="171"/>
      <c r="S415" s="171"/>
      <c r="T415" s="171"/>
    </row>
    <row r="416" spans="1:20">
      <c r="A416" s="166"/>
      <c r="B416" s="167"/>
      <c r="C416" s="167"/>
      <c r="D416" s="167"/>
      <c r="E416" s="168"/>
      <c r="F416" s="169"/>
      <c r="G416" s="170"/>
      <c r="H416" s="171"/>
      <c r="I416" s="171"/>
      <c r="J416" s="171"/>
      <c r="K416" s="171"/>
      <c r="L416" s="171"/>
      <c r="M416" s="171"/>
      <c r="N416" s="171"/>
      <c r="O416" s="171"/>
      <c r="P416" s="171"/>
      <c r="Q416" s="171"/>
      <c r="R416" s="171"/>
      <c r="S416" s="171"/>
      <c r="T416" s="171"/>
    </row>
    <row r="417" spans="1:20">
      <c r="A417" s="166"/>
      <c r="B417" s="167"/>
      <c r="C417" s="167"/>
      <c r="D417" s="167"/>
      <c r="E417" s="168"/>
      <c r="F417" s="169"/>
      <c r="G417" s="170"/>
      <c r="H417" s="171"/>
      <c r="I417" s="171"/>
      <c r="J417" s="171"/>
      <c r="K417" s="171"/>
      <c r="L417" s="171"/>
      <c r="M417" s="171"/>
      <c r="N417" s="171"/>
      <c r="O417" s="171"/>
      <c r="P417" s="171"/>
      <c r="Q417" s="171"/>
      <c r="R417" s="171"/>
      <c r="S417" s="171"/>
      <c r="T417" s="171"/>
    </row>
    <row r="418" spans="1:20">
      <c r="A418" s="166"/>
      <c r="B418" s="167"/>
      <c r="C418" s="167"/>
      <c r="D418" s="167"/>
      <c r="E418" s="168"/>
      <c r="F418" s="169"/>
      <c r="G418" s="170"/>
      <c r="H418" s="171"/>
      <c r="I418" s="171"/>
      <c r="J418" s="171"/>
      <c r="K418" s="171"/>
      <c r="L418" s="171"/>
      <c r="M418" s="171"/>
      <c r="N418" s="171"/>
      <c r="O418" s="171"/>
      <c r="P418" s="171"/>
      <c r="Q418" s="171"/>
      <c r="R418" s="171"/>
      <c r="S418" s="171"/>
      <c r="T418" s="171"/>
    </row>
    <row r="419" spans="1:20">
      <c r="A419" s="166"/>
      <c r="B419" s="167"/>
      <c r="C419" s="167"/>
      <c r="D419" s="167"/>
      <c r="E419" s="168"/>
      <c r="F419" s="169"/>
      <c r="G419" s="170"/>
      <c r="H419" s="171"/>
      <c r="I419" s="171"/>
      <c r="J419" s="171"/>
      <c r="K419" s="171"/>
      <c r="L419" s="171"/>
      <c r="M419" s="171"/>
      <c r="N419" s="171"/>
      <c r="O419" s="171"/>
      <c r="P419" s="171"/>
      <c r="Q419" s="171"/>
      <c r="R419" s="171"/>
      <c r="S419" s="171"/>
      <c r="T419" s="171"/>
    </row>
    <row r="420" spans="1:20">
      <c r="A420" s="166"/>
      <c r="B420" s="167"/>
      <c r="C420" s="167"/>
      <c r="D420" s="167"/>
      <c r="E420" s="168"/>
      <c r="F420" s="169"/>
      <c r="G420" s="170"/>
      <c r="H420" s="171"/>
      <c r="I420" s="171"/>
      <c r="J420" s="171"/>
      <c r="K420" s="171"/>
      <c r="L420" s="171"/>
      <c r="M420" s="171"/>
      <c r="N420" s="171"/>
      <c r="O420" s="171"/>
      <c r="P420" s="171"/>
      <c r="Q420" s="171"/>
      <c r="R420" s="171"/>
      <c r="S420" s="171"/>
      <c r="T420" s="171"/>
    </row>
    <row r="421" spans="1:20">
      <c r="A421" s="166"/>
      <c r="B421" s="167"/>
      <c r="C421" s="167"/>
      <c r="D421" s="167"/>
      <c r="E421" s="168"/>
      <c r="F421" s="169"/>
      <c r="G421" s="170"/>
      <c r="H421" s="171"/>
      <c r="I421" s="171"/>
      <c r="J421" s="171"/>
      <c r="K421" s="171"/>
      <c r="L421" s="171"/>
      <c r="M421" s="171"/>
      <c r="N421" s="171"/>
      <c r="O421" s="171"/>
      <c r="P421" s="171"/>
      <c r="Q421" s="171"/>
      <c r="R421" s="171"/>
      <c r="S421" s="171"/>
      <c r="T421" s="171"/>
    </row>
    <row r="422" spans="1:20">
      <c r="A422" s="166"/>
      <c r="B422" s="167"/>
      <c r="C422" s="167"/>
      <c r="D422" s="167"/>
      <c r="E422" s="168"/>
      <c r="F422" s="169"/>
      <c r="G422" s="170"/>
      <c r="H422" s="171"/>
      <c r="I422" s="171"/>
      <c r="J422" s="171"/>
      <c r="K422" s="171"/>
      <c r="L422" s="171"/>
      <c r="M422" s="171"/>
      <c r="N422" s="171"/>
      <c r="O422" s="171"/>
      <c r="P422" s="171"/>
      <c r="Q422" s="171"/>
      <c r="R422" s="171"/>
      <c r="S422" s="171"/>
      <c r="T422" s="171"/>
    </row>
    <row r="423" spans="1:20">
      <c r="A423" s="166"/>
      <c r="B423" s="167"/>
      <c r="C423" s="167"/>
      <c r="D423" s="167"/>
      <c r="E423" s="168"/>
      <c r="F423" s="169"/>
      <c r="G423" s="170"/>
      <c r="H423" s="171"/>
      <c r="I423" s="171"/>
      <c r="J423" s="171"/>
      <c r="K423" s="171"/>
      <c r="L423" s="171"/>
      <c r="M423" s="171"/>
      <c r="N423" s="171"/>
      <c r="O423" s="171"/>
      <c r="P423" s="171"/>
      <c r="Q423" s="171"/>
      <c r="R423" s="171"/>
      <c r="S423" s="171"/>
      <c r="T423" s="171"/>
    </row>
    <row r="424" spans="1:20">
      <c r="A424" s="166"/>
      <c r="B424" s="167"/>
      <c r="C424" s="167"/>
      <c r="D424" s="167"/>
      <c r="E424" s="168"/>
      <c r="F424" s="169"/>
      <c r="G424" s="170"/>
      <c r="H424" s="171"/>
      <c r="I424" s="171"/>
      <c r="J424" s="171"/>
      <c r="K424" s="171"/>
      <c r="L424" s="171"/>
      <c r="M424" s="171"/>
      <c r="N424" s="171"/>
      <c r="O424" s="171"/>
      <c r="P424" s="171"/>
      <c r="Q424" s="171"/>
      <c r="R424" s="171"/>
      <c r="S424" s="171"/>
      <c r="T424" s="171"/>
    </row>
    <row r="425" spans="1:20">
      <c r="A425" s="166"/>
      <c r="B425" s="167"/>
      <c r="C425" s="167"/>
      <c r="D425" s="167"/>
      <c r="E425" s="168"/>
      <c r="F425" s="169"/>
      <c r="G425" s="170"/>
      <c r="H425" s="171"/>
      <c r="I425" s="171"/>
      <c r="J425" s="171"/>
      <c r="K425" s="171"/>
      <c r="L425" s="171"/>
      <c r="M425" s="171"/>
      <c r="N425" s="171"/>
      <c r="O425" s="171"/>
      <c r="P425" s="171"/>
      <c r="Q425" s="171"/>
      <c r="R425" s="171"/>
      <c r="S425" s="171"/>
      <c r="T425" s="171"/>
    </row>
    <row r="426" spans="1:20">
      <c r="A426" s="166"/>
      <c r="B426" s="167"/>
      <c r="C426" s="167"/>
      <c r="D426" s="167"/>
      <c r="E426" s="168"/>
      <c r="F426" s="169"/>
      <c r="G426" s="170"/>
      <c r="H426" s="171"/>
      <c r="I426" s="171"/>
      <c r="J426" s="171"/>
      <c r="K426" s="171"/>
      <c r="L426" s="171"/>
      <c r="M426" s="171"/>
      <c r="N426" s="171"/>
      <c r="O426" s="171"/>
      <c r="P426" s="171"/>
      <c r="Q426" s="171"/>
      <c r="R426" s="171"/>
      <c r="S426" s="171"/>
      <c r="T426" s="171"/>
    </row>
    <row r="427" spans="1:20">
      <c r="A427" s="166"/>
      <c r="B427" s="167"/>
      <c r="C427" s="167"/>
      <c r="D427" s="167"/>
      <c r="E427" s="168"/>
      <c r="F427" s="169"/>
      <c r="G427" s="170"/>
      <c r="H427" s="171"/>
      <c r="I427" s="171"/>
      <c r="J427" s="171"/>
      <c r="K427" s="171"/>
      <c r="L427" s="171"/>
      <c r="M427" s="171"/>
      <c r="N427" s="171"/>
      <c r="O427" s="171"/>
      <c r="P427" s="171"/>
      <c r="Q427" s="171"/>
      <c r="R427" s="171"/>
      <c r="S427" s="171"/>
      <c r="T427" s="171"/>
    </row>
    <row r="428" spans="1:20">
      <c r="A428" s="166"/>
      <c r="B428" s="167"/>
      <c r="C428" s="167"/>
      <c r="D428" s="167"/>
      <c r="E428" s="168"/>
      <c r="F428" s="169"/>
      <c r="G428" s="170"/>
      <c r="H428" s="171"/>
      <c r="I428" s="171"/>
      <c r="J428" s="171"/>
      <c r="K428" s="171"/>
      <c r="L428" s="171"/>
      <c r="M428" s="171"/>
      <c r="N428" s="171"/>
      <c r="O428" s="171"/>
      <c r="P428" s="171"/>
      <c r="Q428" s="171"/>
      <c r="R428" s="171"/>
      <c r="S428" s="171"/>
      <c r="T428" s="171"/>
    </row>
    <row r="429" spans="1:20">
      <c r="A429" s="166"/>
      <c r="B429" s="167"/>
      <c r="C429" s="167"/>
      <c r="D429" s="167"/>
      <c r="E429" s="168"/>
      <c r="F429" s="169"/>
      <c r="G429" s="170"/>
      <c r="H429" s="171"/>
      <c r="I429" s="171"/>
      <c r="J429" s="171"/>
      <c r="K429" s="171"/>
      <c r="L429" s="171"/>
      <c r="M429" s="171"/>
      <c r="N429" s="171"/>
      <c r="O429" s="171"/>
      <c r="P429" s="171"/>
      <c r="Q429" s="171"/>
      <c r="R429" s="171"/>
      <c r="S429" s="171"/>
      <c r="T429" s="171"/>
    </row>
    <row r="430" spans="1:20">
      <c r="A430" s="166"/>
      <c r="B430" s="167"/>
      <c r="C430" s="167"/>
      <c r="D430" s="167"/>
      <c r="E430" s="168"/>
      <c r="F430" s="169"/>
      <c r="G430" s="170"/>
      <c r="H430" s="171"/>
      <c r="I430" s="171"/>
      <c r="J430" s="171"/>
      <c r="K430" s="171"/>
      <c r="L430" s="171"/>
      <c r="M430" s="171"/>
      <c r="N430" s="171"/>
      <c r="O430" s="171"/>
      <c r="P430" s="171"/>
      <c r="Q430" s="171"/>
      <c r="R430" s="171"/>
      <c r="S430" s="171"/>
      <c r="T430" s="171"/>
    </row>
    <row r="431" spans="1:20">
      <c r="A431" s="166"/>
      <c r="B431" s="167"/>
      <c r="C431" s="167"/>
      <c r="D431" s="167"/>
      <c r="E431" s="168"/>
      <c r="F431" s="169"/>
      <c r="G431" s="170"/>
      <c r="H431" s="171"/>
      <c r="I431" s="171"/>
      <c r="J431" s="171"/>
      <c r="K431" s="171"/>
      <c r="L431" s="171"/>
      <c r="M431" s="171"/>
      <c r="N431" s="171"/>
      <c r="O431" s="171"/>
      <c r="P431" s="171"/>
      <c r="Q431" s="171"/>
      <c r="R431" s="171"/>
      <c r="S431" s="171"/>
      <c r="T431" s="171"/>
    </row>
    <row r="432" spans="1:20">
      <c r="A432" s="166"/>
      <c r="B432" s="167"/>
      <c r="C432" s="167"/>
      <c r="D432" s="167"/>
      <c r="E432" s="168"/>
      <c r="F432" s="169"/>
      <c r="G432" s="170"/>
      <c r="H432" s="171"/>
      <c r="I432" s="171"/>
      <c r="J432" s="171"/>
      <c r="K432" s="171"/>
      <c r="L432" s="171"/>
      <c r="M432" s="171"/>
      <c r="N432" s="171"/>
      <c r="O432" s="171"/>
      <c r="P432" s="171"/>
      <c r="Q432" s="171"/>
      <c r="R432" s="171"/>
      <c r="S432" s="171"/>
      <c r="T432" s="171"/>
    </row>
    <row r="433" spans="1:20">
      <c r="A433" s="166"/>
      <c r="B433" s="167"/>
      <c r="C433" s="167"/>
      <c r="D433" s="167"/>
      <c r="E433" s="168"/>
      <c r="F433" s="169"/>
      <c r="G433" s="170"/>
      <c r="H433" s="171"/>
      <c r="I433" s="171"/>
      <c r="J433" s="171"/>
      <c r="K433" s="171"/>
      <c r="L433" s="171"/>
      <c r="M433" s="171"/>
      <c r="N433" s="171"/>
      <c r="O433" s="171"/>
      <c r="P433" s="171"/>
      <c r="Q433" s="171"/>
      <c r="R433" s="171"/>
      <c r="S433" s="171"/>
      <c r="T433" s="171"/>
    </row>
    <row r="434" spans="1:20">
      <c r="A434" s="166"/>
      <c r="B434" s="167"/>
      <c r="C434" s="167"/>
      <c r="D434" s="167"/>
      <c r="E434" s="168"/>
      <c r="F434" s="169"/>
      <c r="G434" s="170"/>
      <c r="H434" s="171"/>
      <c r="I434" s="171"/>
      <c r="J434" s="171"/>
      <c r="K434" s="171"/>
      <c r="L434" s="171"/>
      <c r="M434" s="171"/>
      <c r="N434" s="171"/>
      <c r="O434" s="171"/>
      <c r="P434" s="171"/>
      <c r="Q434" s="171"/>
      <c r="R434" s="171"/>
      <c r="S434" s="171"/>
      <c r="T434" s="171"/>
    </row>
    <row r="435" spans="1:20">
      <c r="A435" s="166"/>
      <c r="B435" s="167"/>
      <c r="C435" s="167"/>
      <c r="D435" s="167"/>
      <c r="E435" s="168"/>
      <c r="F435" s="169"/>
      <c r="G435" s="170"/>
      <c r="H435" s="171"/>
      <c r="I435" s="171"/>
      <c r="J435" s="171"/>
      <c r="K435" s="171"/>
      <c r="L435" s="171"/>
      <c r="M435" s="171"/>
      <c r="N435" s="171"/>
      <c r="O435" s="171"/>
      <c r="P435" s="171"/>
      <c r="Q435" s="171"/>
      <c r="R435" s="171"/>
      <c r="S435" s="171"/>
      <c r="T435" s="171"/>
    </row>
    <row r="436" spans="1:20">
      <c r="A436" s="166"/>
      <c r="B436" s="167"/>
      <c r="C436" s="167"/>
      <c r="D436" s="167"/>
      <c r="E436" s="168"/>
      <c r="F436" s="169"/>
      <c r="G436" s="170"/>
      <c r="H436" s="171"/>
      <c r="I436" s="171"/>
      <c r="J436" s="171"/>
      <c r="K436" s="171"/>
      <c r="L436" s="171"/>
      <c r="M436" s="171"/>
      <c r="N436" s="171"/>
      <c r="O436" s="171"/>
      <c r="P436" s="171"/>
      <c r="Q436" s="171"/>
      <c r="R436" s="171"/>
      <c r="S436" s="171"/>
      <c r="T436" s="171"/>
    </row>
    <row r="437" spans="1:20">
      <c r="A437" s="166"/>
      <c r="B437" s="167"/>
      <c r="C437" s="167"/>
      <c r="D437" s="167"/>
      <c r="E437" s="168"/>
      <c r="F437" s="169"/>
      <c r="G437" s="170"/>
      <c r="H437" s="171"/>
      <c r="I437" s="171"/>
      <c r="J437" s="171"/>
      <c r="K437" s="171"/>
      <c r="L437" s="171"/>
      <c r="M437" s="171"/>
      <c r="N437" s="171"/>
      <c r="O437" s="171"/>
      <c r="P437" s="171"/>
      <c r="Q437" s="171"/>
      <c r="R437" s="171"/>
      <c r="S437" s="171"/>
      <c r="T437" s="171"/>
    </row>
    <row r="438" spans="1:20">
      <c r="A438" s="166"/>
      <c r="B438" s="167"/>
      <c r="C438" s="167"/>
      <c r="D438" s="167"/>
      <c r="E438" s="168"/>
      <c r="F438" s="169"/>
      <c r="G438" s="170"/>
      <c r="H438" s="171"/>
      <c r="I438" s="171"/>
      <c r="J438" s="171"/>
      <c r="K438" s="171"/>
      <c r="L438" s="171"/>
      <c r="M438" s="171"/>
      <c r="N438" s="171"/>
      <c r="O438" s="171"/>
      <c r="P438" s="171"/>
      <c r="Q438" s="171"/>
      <c r="R438" s="171"/>
      <c r="S438" s="171"/>
      <c r="T438" s="171"/>
    </row>
    <row r="439" spans="1:20">
      <c r="A439" s="166"/>
      <c r="B439" s="167"/>
      <c r="C439" s="167"/>
      <c r="D439" s="167"/>
      <c r="E439" s="168"/>
      <c r="F439" s="169"/>
      <c r="G439" s="170"/>
      <c r="H439" s="171"/>
      <c r="I439" s="171"/>
      <c r="J439" s="171"/>
      <c r="K439" s="171"/>
      <c r="L439" s="171"/>
      <c r="M439" s="171"/>
      <c r="N439" s="171"/>
      <c r="O439" s="171"/>
      <c r="P439" s="171"/>
      <c r="Q439" s="171"/>
      <c r="R439" s="171"/>
      <c r="S439" s="171"/>
      <c r="T439" s="171"/>
    </row>
    <row r="440" spans="1:20">
      <c r="A440" s="166"/>
      <c r="B440" s="167"/>
      <c r="C440" s="167"/>
      <c r="D440" s="167"/>
      <c r="E440" s="168"/>
      <c r="F440" s="169"/>
      <c r="G440" s="170"/>
      <c r="H440" s="171"/>
      <c r="I440" s="171"/>
      <c r="J440" s="171"/>
      <c r="K440" s="171"/>
      <c r="L440" s="171"/>
      <c r="M440" s="171"/>
      <c r="N440" s="171"/>
      <c r="O440" s="171"/>
      <c r="P440" s="171"/>
      <c r="Q440" s="171"/>
      <c r="R440" s="171"/>
      <c r="S440" s="171"/>
      <c r="T440" s="171"/>
    </row>
    <row r="441" spans="1:20">
      <c r="A441" s="166"/>
      <c r="B441" s="167"/>
      <c r="C441" s="167"/>
      <c r="D441" s="167"/>
      <c r="E441" s="168"/>
      <c r="F441" s="169"/>
      <c r="G441" s="170"/>
      <c r="H441" s="171"/>
      <c r="I441" s="171"/>
      <c r="J441" s="171"/>
      <c r="K441" s="171"/>
      <c r="L441" s="171"/>
      <c r="M441" s="171"/>
      <c r="N441" s="171"/>
      <c r="O441" s="171"/>
      <c r="P441" s="171"/>
      <c r="Q441" s="171"/>
      <c r="R441" s="171"/>
      <c r="S441" s="171"/>
      <c r="T441" s="171"/>
    </row>
    <row r="442" spans="1:20">
      <c r="A442" s="166"/>
      <c r="B442" s="167"/>
      <c r="C442" s="167"/>
      <c r="D442" s="167"/>
      <c r="E442" s="168"/>
      <c r="F442" s="169"/>
      <c r="G442" s="170"/>
      <c r="H442" s="171"/>
      <c r="I442" s="171"/>
      <c r="J442" s="171"/>
      <c r="K442" s="171"/>
      <c r="L442" s="171"/>
      <c r="M442" s="171"/>
      <c r="N442" s="171"/>
      <c r="O442" s="171"/>
      <c r="P442" s="171"/>
      <c r="Q442" s="171"/>
      <c r="R442" s="171"/>
      <c r="S442" s="171"/>
      <c r="T442" s="171"/>
    </row>
    <row r="443" spans="1:20">
      <c r="A443" s="166"/>
      <c r="B443" s="167"/>
      <c r="C443" s="167"/>
      <c r="D443" s="167"/>
      <c r="E443" s="168"/>
      <c r="F443" s="169"/>
      <c r="G443" s="170"/>
      <c r="H443" s="171"/>
      <c r="I443" s="171"/>
      <c r="J443" s="171"/>
      <c r="K443" s="171"/>
      <c r="L443" s="171"/>
      <c r="M443" s="171"/>
      <c r="N443" s="171"/>
      <c r="O443" s="171"/>
      <c r="P443" s="171"/>
      <c r="Q443" s="171"/>
      <c r="R443" s="171"/>
      <c r="S443" s="171"/>
      <c r="T443" s="171"/>
    </row>
    <row r="444" spans="1:20">
      <c r="A444" s="166"/>
      <c r="B444" s="167"/>
      <c r="C444" s="167"/>
      <c r="D444" s="167"/>
      <c r="E444" s="168"/>
      <c r="F444" s="169"/>
      <c r="G444" s="170"/>
      <c r="H444" s="171"/>
      <c r="I444" s="171"/>
      <c r="J444" s="171"/>
      <c r="K444" s="171"/>
      <c r="L444" s="171"/>
      <c r="M444" s="171"/>
      <c r="N444" s="171"/>
      <c r="O444" s="171"/>
      <c r="P444" s="171"/>
      <c r="Q444" s="171"/>
      <c r="R444" s="171"/>
      <c r="S444" s="171"/>
      <c r="T444" s="171"/>
    </row>
    <row r="445" spans="1:20">
      <c r="A445" s="166"/>
      <c r="B445" s="167"/>
      <c r="C445" s="167"/>
      <c r="D445" s="167"/>
      <c r="E445" s="168"/>
      <c r="F445" s="169"/>
      <c r="G445" s="170"/>
      <c r="H445" s="171"/>
      <c r="I445" s="171"/>
      <c r="J445" s="171"/>
      <c r="K445" s="171"/>
      <c r="L445" s="171"/>
      <c r="M445" s="171"/>
      <c r="N445" s="171"/>
      <c r="O445" s="171"/>
      <c r="P445" s="171"/>
      <c r="Q445" s="171"/>
      <c r="R445" s="171"/>
      <c r="S445" s="171"/>
      <c r="T445" s="171"/>
    </row>
    <row r="446" spans="1:20">
      <c r="A446" s="166"/>
      <c r="B446" s="167"/>
      <c r="C446" s="167"/>
      <c r="D446" s="167"/>
      <c r="E446" s="168"/>
      <c r="F446" s="169"/>
      <c r="G446" s="170"/>
      <c r="H446" s="171"/>
      <c r="I446" s="171"/>
      <c r="J446" s="171"/>
      <c r="K446" s="171"/>
      <c r="L446" s="171"/>
      <c r="M446" s="171"/>
      <c r="N446" s="171"/>
      <c r="O446" s="171"/>
      <c r="P446" s="171"/>
      <c r="Q446" s="171"/>
      <c r="R446" s="171"/>
      <c r="S446" s="171"/>
      <c r="T446" s="171"/>
    </row>
    <row r="447" spans="1:20">
      <c r="A447" s="166"/>
      <c r="B447" s="167"/>
      <c r="C447" s="167"/>
      <c r="D447" s="167"/>
      <c r="E447" s="168"/>
      <c r="F447" s="169"/>
      <c r="G447" s="170"/>
      <c r="H447" s="171"/>
      <c r="I447" s="171"/>
      <c r="J447" s="171"/>
      <c r="K447" s="171"/>
      <c r="L447" s="171"/>
      <c r="M447" s="171"/>
      <c r="N447" s="171"/>
      <c r="O447" s="171"/>
      <c r="P447" s="171"/>
      <c r="Q447" s="171"/>
      <c r="R447" s="171"/>
      <c r="S447" s="171"/>
      <c r="T447" s="171"/>
    </row>
    <row r="448" spans="1:20">
      <c r="A448" s="166"/>
      <c r="B448" s="167"/>
      <c r="C448" s="167"/>
      <c r="D448" s="167"/>
      <c r="E448" s="168"/>
      <c r="F448" s="169"/>
      <c r="G448" s="170"/>
      <c r="H448" s="171"/>
      <c r="I448" s="171"/>
      <c r="J448" s="171"/>
      <c r="K448" s="171"/>
      <c r="L448" s="171"/>
      <c r="M448" s="171"/>
      <c r="N448" s="171"/>
      <c r="O448" s="171"/>
      <c r="P448" s="171"/>
      <c r="Q448" s="171"/>
      <c r="R448" s="171"/>
      <c r="S448" s="171"/>
      <c r="T448" s="171"/>
    </row>
    <row r="449" spans="1:20">
      <c r="A449" s="166"/>
      <c r="B449" s="167"/>
      <c r="C449" s="167"/>
      <c r="D449" s="167"/>
      <c r="E449" s="168"/>
      <c r="F449" s="169"/>
      <c r="G449" s="170"/>
      <c r="H449" s="171"/>
      <c r="I449" s="171"/>
      <c r="J449" s="171"/>
      <c r="K449" s="171"/>
      <c r="L449" s="171"/>
      <c r="M449" s="171"/>
      <c r="N449" s="171"/>
      <c r="O449" s="171"/>
      <c r="P449" s="171"/>
      <c r="Q449" s="171"/>
      <c r="R449" s="171"/>
      <c r="S449" s="171"/>
      <c r="T449" s="171"/>
    </row>
    <row r="450" spans="1:20">
      <c r="A450" s="166"/>
      <c r="B450" s="167"/>
      <c r="C450" s="167"/>
      <c r="D450" s="167"/>
      <c r="E450" s="168"/>
      <c r="F450" s="169"/>
      <c r="G450" s="170"/>
      <c r="H450" s="171"/>
      <c r="I450" s="171"/>
      <c r="J450" s="171"/>
      <c r="K450" s="171"/>
      <c r="L450" s="171"/>
      <c r="M450" s="171"/>
      <c r="N450" s="171"/>
      <c r="O450" s="171"/>
      <c r="P450" s="171"/>
      <c r="Q450" s="171"/>
      <c r="R450" s="171"/>
      <c r="S450" s="171"/>
      <c r="T450" s="171"/>
    </row>
    <row r="451" spans="1:20">
      <c r="A451" s="166"/>
      <c r="B451" s="167"/>
      <c r="C451" s="167"/>
      <c r="D451" s="167"/>
      <c r="E451" s="168"/>
      <c r="F451" s="169"/>
      <c r="G451" s="170"/>
      <c r="H451" s="171"/>
      <c r="I451" s="171"/>
      <c r="J451" s="171"/>
      <c r="K451" s="171"/>
      <c r="L451" s="171"/>
      <c r="M451" s="171"/>
      <c r="N451" s="171"/>
      <c r="O451" s="171"/>
      <c r="P451" s="171"/>
      <c r="Q451" s="171"/>
      <c r="R451" s="171"/>
      <c r="S451" s="171"/>
      <c r="T451" s="171"/>
    </row>
    <row r="452" spans="1:20">
      <c r="A452" s="166"/>
      <c r="B452" s="167"/>
      <c r="C452" s="167"/>
      <c r="D452" s="167"/>
      <c r="E452" s="168"/>
      <c r="F452" s="169"/>
      <c r="G452" s="170"/>
      <c r="H452" s="171"/>
      <c r="I452" s="171"/>
      <c r="J452" s="171"/>
      <c r="K452" s="171"/>
      <c r="L452" s="171"/>
      <c r="M452" s="171"/>
      <c r="N452" s="171"/>
      <c r="O452" s="171"/>
      <c r="P452" s="171"/>
      <c r="Q452" s="171"/>
      <c r="R452" s="171"/>
      <c r="S452" s="171"/>
      <c r="T452" s="171"/>
    </row>
    <row r="453" spans="1:20">
      <c r="A453" s="166"/>
      <c r="B453" s="167"/>
      <c r="C453" s="167"/>
      <c r="D453" s="167"/>
      <c r="E453" s="168"/>
      <c r="F453" s="169"/>
      <c r="G453" s="170"/>
      <c r="H453" s="171"/>
      <c r="I453" s="171"/>
      <c r="J453" s="171"/>
      <c r="K453" s="171"/>
      <c r="L453" s="171"/>
      <c r="M453" s="171"/>
      <c r="N453" s="171"/>
      <c r="O453" s="171"/>
      <c r="P453" s="171"/>
      <c r="Q453" s="171"/>
      <c r="R453" s="171"/>
      <c r="S453" s="171"/>
      <c r="T453" s="171"/>
    </row>
    <row r="454" spans="1:20">
      <c r="A454" s="166"/>
      <c r="B454" s="167"/>
      <c r="C454" s="167"/>
      <c r="D454" s="167"/>
      <c r="E454" s="168"/>
      <c r="F454" s="169"/>
      <c r="G454" s="170"/>
      <c r="H454" s="171"/>
      <c r="I454" s="171"/>
      <c r="J454" s="171"/>
      <c r="K454" s="171"/>
      <c r="L454" s="171"/>
      <c r="M454" s="171"/>
      <c r="N454" s="171"/>
      <c r="O454" s="171"/>
      <c r="P454" s="171"/>
      <c r="Q454" s="171"/>
      <c r="R454" s="171"/>
      <c r="S454" s="171"/>
      <c r="T454" s="171"/>
    </row>
    <row r="455" spans="1:20">
      <c r="A455" s="166"/>
      <c r="B455" s="167"/>
      <c r="C455" s="167"/>
      <c r="D455" s="167"/>
      <c r="E455" s="168"/>
      <c r="F455" s="169"/>
      <c r="G455" s="170"/>
      <c r="H455" s="171"/>
      <c r="I455" s="171"/>
      <c r="J455" s="171"/>
      <c r="K455" s="171"/>
      <c r="L455" s="171"/>
      <c r="M455" s="171"/>
      <c r="N455" s="171"/>
      <c r="O455" s="171"/>
      <c r="P455" s="171"/>
      <c r="Q455" s="171"/>
      <c r="R455" s="171"/>
      <c r="S455" s="171"/>
      <c r="T455" s="171"/>
    </row>
    <row r="456" spans="1:20">
      <c r="A456" s="166"/>
      <c r="B456" s="167"/>
      <c r="C456" s="167"/>
      <c r="D456" s="167"/>
      <c r="E456" s="168"/>
      <c r="F456" s="169"/>
      <c r="G456" s="170"/>
      <c r="H456" s="171"/>
      <c r="I456" s="171"/>
      <c r="J456" s="171"/>
      <c r="K456" s="171"/>
      <c r="L456" s="171"/>
      <c r="M456" s="171"/>
      <c r="N456" s="171"/>
      <c r="O456" s="171"/>
      <c r="P456" s="171"/>
      <c r="Q456" s="171"/>
      <c r="R456" s="171"/>
      <c r="S456" s="171"/>
      <c r="T456" s="171"/>
    </row>
    <row r="457" spans="1:20">
      <c r="A457" s="166"/>
      <c r="B457" s="167"/>
      <c r="C457" s="167"/>
      <c r="D457" s="167"/>
      <c r="E457" s="168"/>
      <c r="F457" s="169"/>
      <c r="G457" s="170"/>
      <c r="H457" s="171"/>
      <c r="I457" s="171"/>
      <c r="J457" s="171"/>
      <c r="K457" s="171"/>
      <c r="L457" s="171"/>
      <c r="M457" s="171"/>
      <c r="N457" s="171"/>
      <c r="O457" s="171"/>
      <c r="P457" s="171"/>
      <c r="Q457" s="171"/>
      <c r="R457" s="171"/>
      <c r="S457" s="171"/>
      <c r="T457" s="171"/>
    </row>
    <row r="458" spans="1:20">
      <c r="A458" s="166"/>
      <c r="B458" s="167"/>
      <c r="C458" s="167"/>
      <c r="D458" s="167"/>
      <c r="E458" s="168"/>
      <c r="F458" s="169"/>
      <c r="G458" s="170"/>
      <c r="H458" s="171"/>
      <c r="I458" s="171"/>
      <c r="J458" s="171"/>
      <c r="K458" s="171"/>
      <c r="L458" s="171"/>
      <c r="M458" s="171"/>
      <c r="N458" s="171"/>
      <c r="O458" s="171"/>
      <c r="P458" s="171"/>
      <c r="Q458" s="171"/>
      <c r="R458" s="171"/>
      <c r="S458" s="171"/>
      <c r="T458" s="171"/>
    </row>
    <row r="459" spans="1:20">
      <c r="A459" s="166"/>
      <c r="B459" s="167"/>
      <c r="C459" s="167"/>
      <c r="D459" s="167"/>
      <c r="E459" s="168"/>
      <c r="F459" s="169"/>
      <c r="G459" s="170"/>
      <c r="H459" s="171"/>
      <c r="I459" s="171"/>
      <c r="J459" s="171"/>
      <c r="K459" s="171"/>
      <c r="L459" s="171"/>
      <c r="M459" s="171"/>
      <c r="N459" s="171"/>
      <c r="O459" s="171"/>
      <c r="P459" s="171"/>
      <c r="Q459" s="171"/>
      <c r="R459" s="171"/>
      <c r="S459" s="171"/>
      <c r="T459" s="171"/>
    </row>
    <row r="460" spans="1:20">
      <c r="A460" s="166"/>
      <c r="B460" s="167"/>
      <c r="C460" s="167"/>
      <c r="D460" s="167"/>
      <c r="E460" s="168"/>
      <c r="F460" s="169"/>
      <c r="G460" s="170"/>
      <c r="H460" s="171"/>
      <c r="I460" s="171"/>
      <c r="J460" s="171"/>
      <c r="K460" s="171"/>
      <c r="L460" s="171"/>
      <c r="M460" s="171"/>
      <c r="N460" s="171"/>
      <c r="O460" s="171"/>
      <c r="P460" s="171"/>
      <c r="Q460" s="171"/>
      <c r="R460" s="171"/>
      <c r="S460" s="171"/>
      <c r="T460" s="171"/>
    </row>
    <row r="461" spans="1:20">
      <c r="A461" s="166"/>
      <c r="B461" s="167"/>
      <c r="C461" s="167"/>
      <c r="D461" s="167"/>
      <c r="E461" s="168"/>
      <c r="F461" s="169"/>
      <c r="G461" s="170"/>
      <c r="H461" s="171"/>
      <c r="I461" s="171"/>
      <c r="J461" s="171"/>
      <c r="K461" s="171"/>
      <c r="L461" s="171"/>
      <c r="M461" s="171"/>
      <c r="N461" s="171"/>
      <c r="O461" s="171"/>
      <c r="P461" s="171"/>
      <c r="Q461" s="171"/>
      <c r="R461" s="171"/>
      <c r="S461" s="171"/>
      <c r="T461" s="171"/>
    </row>
    <row r="462" spans="1:20">
      <c r="A462" s="166"/>
      <c r="B462" s="167"/>
      <c r="C462" s="167"/>
      <c r="D462" s="167"/>
      <c r="E462" s="168"/>
      <c r="F462" s="169"/>
      <c r="G462" s="170"/>
      <c r="H462" s="171"/>
      <c r="I462" s="171"/>
      <c r="J462" s="171"/>
      <c r="K462" s="171"/>
      <c r="L462" s="171"/>
      <c r="M462" s="171"/>
      <c r="N462" s="171"/>
      <c r="O462" s="171"/>
      <c r="P462" s="171"/>
      <c r="Q462" s="171"/>
      <c r="R462" s="171"/>
      <c r="S462" s="171"/>
      <c r="T462" s="171"/>
    </row>
    <row r="463" spans="1:20">
      <c r="A463" s="166"/>
      <c r="B463" s="167"/>
      <c r="C463" s="167"/>
      <c r="D463" s="167"/>
      <c r="E463" s="168"/>
      <c r="F463" s="169"/>
      <c r="G463" s="170"/>
      <c r="H463" s="171"/>
      <c r="I463" s="171"/>
      <c r="J463" s="171"/>
      <c r="K463" s="171"/>
      <c r="L463" s="171"/>
      <c r="M463" s="171"/>
      <c r="N463" s="171"/>
      <c r="O463" s="171"/>
      <c r="P463" s="171"/>
      <c r="Q463" s="171"/>
      <c r="R463" s="171"/>
      <c r="S463" s="171"/>
      <c r="T463" s="171"/>
    </row>
    <row r="464" spans="1:20">
      <c r="A464" s="166"/>
      <c r="B464" s="167"/>
      <c r="C464" s="167"/>
      <c r="D464" s="167"/>
      <c r="E464" s="168"/>
      <c r="F464" s="169"/>
      <c r="G464" s="170"/>
      <c r="H464" s="171"/>
      <c r="I464" s="171"/>
      <c r="J464" s="171"/>
      <c r="K464" s="171"/>
      <c r="L464" s="171"/>
      <c r="M464" s="171"/>
      <c r="N464" s="171"/>
      <c r="O464" s="171"/>
      <c r="P464" s="171"/>
      <c r="Q464" s="171"/>
      <c r="R464" s="171"/>
      <c r="S464" s="171"/>
      <c r="T464" s="171"/>
    </row>
    <row r="465" spans="1:20">
      <c r="A465" s="166"/>
      <c r="B465" s="167"/>
      <c r="C465" s="167"/>
      <c r="D465" s="167"/>
      <c r="E465" s="168"/>
      <c r="F465" s="169"/>
      <c r="G465" s="170"/>
      <c r="H465" s="171"/>
      <c r="I465" s="171"/>
      <c r="J465" s="171"/>
      <c r="K465" s="171"/>
      <c r="L465" s="171"/>
      <c r="M465" s="171"/>
      <c r="N465" s="171"/>
      <c r="O465" s="171"/>
      <c r="P465" s="171"/>
      <c r="Q465" s="171"/>
      <c r="R465" s="171"/>
      <c r="S465" s="171"/>
      <c r="T465" s="171"/>
    </row>
    <row r="466" spans="1:20">
      <c r="A466" s="166"/>
      <c r="B466" s="167"/>
      <c r="C466" s="167"/>
      <c r="D466" s="167"/>
      <c r="E466" s="168"/>
      <c r="F466" s="169"/>
      <c r="G466" s="170"/>
      <c r="H466" s="171"/>
      <c r="I466" s="171"/>
      <c r="J466" s="171"/>
      <c r="K466" s="171"/>
      <c r="L466" s="171"/>
      <c r="M466" s="171"/>
      <c r="N466" s="171"/>
      <c r="O466" s="171"/>
      <c r="P466" s="171"/>
      <c r="Q466" s="171"/>
      <c r="R466" s="171"/>
      <c r="S466" s="171"/>
      <c r="T466" s="171"/>
    </row>
    <row r="467" spans="1:20">
      <c r="A467" s="166"/>
      <c r="B467" s="167"/>
      <c r="C467" s="167"/>
      <c r="D467" s="167"/>
      <c r="E467" s="168"/>
      <c r="F467" s="169"/>
      <c r="G467" s="170"/>
      <c r="H467" s="171"/>
      <c r="I467" s="171"/>
      <c r="J467" s="171"/>
      <c r="K467" s="171"/>
      <c r="L467" s="171"/>
      <c r="M467" s="171"/>
      <c r="N467" s="171"/>
      <c r="O467" s="171"/>
      <c r="P467" s="171"/>
      <c r="Q467" s="171"/>
      <c r="R467" s="171"/>
      <c r="S467" s="171"/>
      <c r="T467" s="171"/>
    </row>
    <row r="468" spans="1:20">
      <c r="A468" s="166"/>
      <c r="B468" s="167"/>
      <c r="C468" s="167"/>
      <c r="D468" s="167"/>
      <c r="E468" s="168"/>
      <c r="F468" s="169"/>
      <c r="G468" s="170"/>
      <c r="H468" s="171"/>
      <c r="I468" s="171"/>
      <c r="J468" s="171"/>
      <c r="K468" s="171"/>
      <c r="L468" s="171"/>
      <c r="M468" s="171"/>
      <c r="N468" s="171"/>
      <c r="O468" s="171"/>
      <c r="P468" s="171"/>
      <c r="Q468" s="171"/>
      <c r="R468" s="171"/>
      <c r="S468" s="171"/>
      <c r="T468" s="171"/>
    </row>
    <row r="469" spans="1:20">
      <c r="A469" s="166"/>
      <c r="B469" s="167"/>
      <c r="C469" s="167"/>
      <c r="D469" s="167"/>
      <c r="E469" s="168"/>
      <c r="F469" s="169"/>
      <c r="G469" s="170"/>
      <c r="H469" s="171"/>
      <c r="I469" s="171"/>
      <c r="J469" s="171"/>
      <c r="K469" s="171"/>
      <c r="L469" s="171"/>
      <c r="M469" s="171"/>
      <c r="N469" s="171"/>
      <c r="O469" s="171"/>
      <c r="P469" s="171"/>
      <c r="Q469" s="171"/>
      <c r="R469" s="171"/>
      <c r="S469" s="171"/>
      <c r="T469" s="171"/>
    </row>
    <row r="470" spans="1:20">
      <c r="A470" s="166"/>
      <c r="B470" s="167"/>
      <c r="C470" s="167"/>
      <c r="D470" s="167"/>
      <c r="E470" s="168"/>
      <c r="F470" s="169"/>
      <c r="G470" s="170"/>
      <c r="H470" s="171"/>
      <c r="I470" s="171"/>
      <c r="J470" s="171"/>
      <c r="K470" s="171"/>
      <c r="L470" s="171"/>
      <c r="M470" s="171"/>
      <c r="N470" s="171"/>
      <c r="O470" s="171"/>
      <c r="P470" s="171"/>
      <c r="Q470" s="171"/>
      <c r="R470" s="171"/>
      <c r="S470" s="171"/>
      <c r="T470" s="171"/>
    </row>
    <row r="471" spans="1:20">
      <c r="A471" s="166"/>
      <c r="B471" s="167"/>
      <c r="C471" s="167"/>
      <c r="D471" s="167"/>
      <c r="E471" s="168"/>
      <c r="F471" s="169"/>
      <c r="G471" s="170"/>
      <c r="H471" s="171"/>
      <c r="I471" s="171"/>
      <c r="J471" s="171"/>
      <c r="K471" s="171"/>
      <c r="L471" s="171"/>
      <c r="M471" s="171"/>
      <c r="N471" s="171"/>
      <c r="O471" s="171"/>
      <c r="P471" s="171"/>
      <c r="Q471" s="171"/>
      <c r="R471" s="171"/>
      <c r="S471" s="171"/>
      <c r="T471" s="171"/>
    </row>
    <row r="472" spans="1:20">
      <c r="A472" s="166"/>
      <c r="B472" s="167"/>
      <c r="C472" s="167"/>
      <c r="D472" s="167"/>
      <c r="E472" s="168"/>
      <c r="F472" s="169"/>
      <c r="G472" s="170"/>
      <c r="H472" s="171"/>
      <c r="I472" s="171"/>
      <c r="J472" s="171"/>
      <c r="K472" s="171"/>
      <c r="L472" s="171"/>
      <c r="M472" s="171"/>
      <c r="N472" s="171"/>
      <c r="O472" s="171"/>
      <c r="P472" s="171"/>
      <c r="Q472" s="171"/>
      <c r="R472" s="171"/>
      <c r="S472" s="171"/>
      <c r="T472" s="171"/>
    </row>
    <row r="473" spans="1:20">
      <c r="A473" s="166"/>
      <c r="B473" s="167"/>
      <c r="C473" s="167"/>
      <c r="D473" s="167"/>
      <c r="E473" s="168"/>
      <c r="F473" s="169"/>
      <c r="G473" s="170"/>
      <c r="H473" s="171"/>
      <c r="I473" s="171"/>
      <c r="J473" s="171"/>
      <c r="K473" s="171"/>
      <c r="L473" s="171"/>
      <c r="M473" s="171"/>
      <c r="N473" s="171"/>
      <c r="O473" s="171"/>
      <c r="P473" s="171"/>
      <c r="Q473" s="171"/>
      <c r="R473" s="171"/>
      <c r="S473" s="171"/>
      <c r="T473" s="171"/>
    </row>
    <row r="474" spans="1:20">
      <c r="A474" s="166"/>
      <c r="B474" s="167"/>
      <c r="C474" s="167"/>
      <c r="D474" s="167"/>
      <c r="E474" s="168"/>
      <c r="F474" s="169"/>
      <c r="G474" s="170"/>
      <c r="H474" s="171"/>
      <c r="I474" s="171"/>
      <c r="J474" s="171"/>
      <c r="K474" s="171"/>
      <c r="L474" s="171"/>
      <c r="M474" s="171"/>
      <c r="N474" s="171"/>
      <c r="O474" s="171"/>
      <c r="P474" s="171"/>
      <c r="Q474" s="171"/>
      <c r="R474" s="171"/>
      <c r="S474" s="171"/>
      <c r="T474" s="171"/>
    </row>
    <row r="475" spans="1:20">
      <c r="A475" s="166"/>
      <c r="B475" s="167"/>
      <c r="C475" s="167"/>
      <c r="D475" s="167"/>
      <c r="E475" s="168"/>
      <c r="F475" s="169"/>
      <c r="G475" s="170"/>
      <c r="H475" s="171"/>
      <c r="I475" s="171"/>
      <c r="J475" s="171"/>
      <c r="K475" s="171"/>
      <c r="L475" s="171"/>
      <c r="M475" s="171"/>
      <c r="N475" s="171"/>
      <c r="O475" s="171"/>
      <c r="P475" s="171"/>
      <c r="Q475" s="171"/>
      <c r="R475" s="171"/>
      <c r="S475" s="171"/>
      <c r="T475" s="171"/>
    </row>
    <row r="476" spans="1:20">
      <c r="A476" s="166"/>
      <c r="B476" s="167"/>
      <c r="C476" s="167"/>
      <c r="D476" s="167"/>
      <c r="E476" s="168"/>
      <c r="F476" s="169"/>
      <c r="G476" s="170"/>
      <c r="H476" s="171"/>
      <c r="I476" s="171"/>
      <c r="J476" s="171"/>
      <c r="K476" s="171"/>
      <c r="L476" s="171"/>
      <c r="M476" s="171"/>
      <c r="N476" s="171"/>
      <c r="O476" s="171"/>
      <c r="P476" s="171"/>
      <c r="Q476" s="171"/>
      <c r="R476" s="171"/>
      <c r="S476" s="171"/>
      <c r="T476" s="171"/>
    </row>
    <row r="477" spans="1:20">
      <c r="A477" s="166"/>
      <c r="B477" s="167"/>
      <c r="C477" s="167"/>
      <c r="D477" s="167"/>
      <c r="E477" s="168"/>
      <c r="F477" s="169"/>
      <c r="G477" s="170"/>
      <c r="H477" s="171"/>
      <c r="I477" s="171"/>
      <c r="J477" s="171"/>
      <c r="K477" s="171"/>
      <c r="L477" s="171"/>
      <c r="M477" s="171"/>
      <c r="N477" s="171"/>
      <c r="O477" s="171"/>
      <c r="P477" s="171"/>
      <c r="Q477" s="171"/>
      <c r="R477" s="171"/>
      <c r="S477" s="171"/>
      <c r="T477" s="171"/>
    </row>
    <row r="478" spans="1:20">
      <c r="A478" s="166"/>
      <c r="B478" s="167"/>
      <c r="C478" s="167"/>
      <c r="D478" s="167"/>
      <c r="E478" s="168"/>
      <c r="F478" s="169"/>
      <c r="G478" s="170"/>
      <c r="H478" s="171"/>
      <c r="I478" s="171"/>
      <c r="J478" s="171"/>
      <c r="K478" s="171"/>
      <c r="L478" s="171"/>
      <c r="M478" s="171"/>
      <c r="N478" s="171"/>
      <c r="O478" s="171"/>
      <c r="P478" s="171"/>
      <c r="Q478" s="171"/>
      <c r="R478" s="171"/>
      <c r="S478" s="171"/>
      <c r="T478" s="171"/>
    </row>
    <row r="479" spans="1:20">
      <c r="A479" s="166"/>
      <c r="B479" s="167"/>
      <c r="C479" s="167"/>
      <c r="D479" s="167"/>
      <c r="E479" s="168"/>
      <c r="F479" s="169"/>
      <c r="G479" s="170"/>
      <c r="H479" s="171"/>
      <c r="I479" s="171"/>
      <c r="J479" s="171"/>
      <c r="K479" s="171"/>
      <c r="L479" s="171"/>
      <c r="M479" s="171"/>
      <c r="N479" s="171"/>
      <c r="O479" s="171"/>
      <c r="P479" s="171"/>
      <c r="Q479" s="171"/>
      <c r="R479" s="171"/>
      <c r="S479" s="171"/>
      <c r="T479" s="171"/>
    </row>
    <row r="480" spans="1:20">
      <c r="A480" s="166"/>
      <c r="B480" s="167"/>
      <c r="C480" s="167"/>
      <c r="D480" s="167"/>
      <c r="E480" s="168"/>
      <c r="F480" s="169"/>
      <c r="G480" s="170"/>
      <c r="H480" s="171"/>
      <c r="I480" s="171"/>
      <c r="J480" s="171"/>
      <c r="K480" s="171"/>
      <c r="L480" s="171"/>
      <c r="M480" s="171"/>
      <c r="N480" s="171"/>
      <c r="O480" s="171"/>
      <c r="P480" s="171"/>
      <c r="Q480" s="171"/>
      <c r="R480" s="171"/>
      <c r="S480" s="171"/>
      <c r="T480" s="171"/>
    </row>
    <row r="481" spans="1:20">
      <c r="A481" s="166"/>
      <c r="B481" s="167"/>
      <c r="C481" s="167"/>
      <c r="D481" s="167"/>
      <c r="E481" s="168"/>
      <c r="F481" s="169"/>
      <c r="G481" s="170"/>
      <c r="H481" s="171"/>
      <c r="I481" s="171"/>
      <c r="J481" s="171"/>
      <c r="K481" s="171"/>
      <c r="L481" s="171"/>
      <c r="M481" s="171"/>
      <c r="N481" s="171"/>
      <c r="O481" s="171"/>
      <c r="P481" s="171"/>
      <c r="Q481" s="171"/>
      <c r="R481" s="171"/>
      <c r="S481" s="171"/>
      <c r="T481" s="171"/>
    </row>
    <row r="482" spans="1:20">
      <c r="A482" s="166"/>
      <c r="B482" s="167"/>
      <c r="C482" s="167"/>
      <c r="D482" s="167"/>
      <c r="E482" s="168"/>
      <c r="F482" s="169"/>
      <c r="G482" s="170"/>
      <c r="H482" s="171"/>
      <c r="I482" s="171"/>
      <c r="J482" s="171"/>
      <c r="K482" s="171"/>
      <c r="L482" s="171"/>
      <c r="M482" s="171"/>
      <c r="N482" s="171"/>
      <c r="O482" s="171"/>
      <c r="P482" s="171"/>
      <c r="Q482" s="171"/>
      <c r="R482" s="171"/>
      <c r="S482" s="171"/>
      <c r="T482" s="171"/>
    </row>
    <row r="483" spans="1:20">
      <c r="A483" s="166"/>
      <c r="B483" s="167"/>
      <c r="C483" s="167"/>
      <c r="D483" s="167"/>
      <c r="E483" s="168"/>
      <c r="F483" s="169"/>
      <c r="G483" s="170"/>
      <c r="H483" s="171"/>
      <c r="I483" s="171"/>
      <c r="J483" s="171"/>
      <c r="K483" s="171"/>
      <c r="L483" s="171"/>
      <c r="M483" s="171"/>
      <c r="N483" s="171"/>
      <c r="O483" s="171"/>
      <c r="P483" s="171"/>
      <c r="Q483" s="171"/>
      <c r="R483" s="171"/>
      <c r="S483" s="171"/>
      <c r="T483" s="171"/>
    </row>
    <row r="484" spans="1:20">
      <c r="A484" s="166"/>
      <c r="B484" s="167"/>
      <c r="C484" s="167"/>
      <c r="D484" s="167"/>
      <c r="E484" s="168"/>
      <c r="F484" s="169"/>
      <c r="G484" s="170"/>
      <c r="H484" s="171"/>
      <c r="I484" s="171"/>
      <c r="J484" s="171"/>
      <c r="K484" s="171"/>
      <c r="L484" s="171"/>
      <c r="M484" s="171"/>
      <c r="N484" s="171"/>
      <c r="O484" s="171"/>
      <c r="P484" s="171"/>
      <c r="Q484" s="171"/>
      <c r="R484" s="171"/>
      <c r="S484" s="171"/>
      <c r="T484" s="171"/>
    </row>
    <row r="485" spans="1:20">
      <c r="A485" s="166"/>
      <c r="B485" s="167"/>
      <c r="C485" s="167"/>
      <c r="D485" s="167"/>
      <c r="E485" s="168"/>
      <c r="F485" s="169"/>
      <c r="G485" s="170"/>
      <c r="H485" s="171"/>
      <c r="I485" s="171"/>
      <c r="J485" s="171"/>
      <c r="K485" s="171"/>
      <c r="L485" s="171"/>
      <c r="M485" s="171"/>
      <c r="N485" s="171"/>
      <c r="O485" s="171"/>
      <c r="P485" s="171"/>
      <c r="Q485" s="171"/>
      <c r="R485" s="171"/>
      <c r="S485" s="171"/>
      <c r="T485" s="171"/>
    </row>
    <row r="486" spans="1:20">
      <c r="A486" s="166"/>
      <c r="B486" s="167"/>
      <c r="C486" s="167"/>
      <c r="D486" s="167"/>
      <c r="E486" s="168"/>
      <c r="F486" s="169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</row>
    <row r="487" spans="1:20">
      <c r="A487" s="166"/>
      <c r="B487" s="167"/>
      <c r="C487" s="167"/>
      <c r="D487" s="167"/>
      <c r="E487" s="168"/>
      <c r="F487" s="169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</row>
    <row r="488" spans="1:20">
      <c r="A488" s="166"/>
      <c r="B488" s="167"/>
      <c r="C488" s="167"/>
      <c r="D488" s="167"/>
      <c r="E488" s="168"/>
      <c r="F488" s="169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</row>
    <row r="489" spans="1:20">
      <c r="A489" s="166"/>
      <c r="B489" s="167"/>
      <c r="C489" s="167"/>
      <c r="D489" s="167"/>
      <c r="E489" s="168"/>
      <c r="F489" s="169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</row>
    <row r="490" spans="1:20">
      <c r="A490" s="166"/>
      <c r="B490" s="167"/>
      <c r="C490" s="167"/>
      <c r="D490" s="167"/>
      <c r="E490" s="168"/>
      <c r="F490" s="169"/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</row>
    <row r="491" spans="1:20">
      <c r="A491" s="166"/>
      <c r="B491" s="167"/>
      <c r="C491" s="167"/>
      <c r="D491" s="167"/>
      <c r="E491" s="168"/>
      <c r="F491" s="169"/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</row>
    <row r="492" spans="1:20">
      <c r="A492" s="166"/>
      <c r="B492" s="167"/>
      <c r="C492" s="167"/>
      <c r="D492" s="167"/>
      <c r="E492" s="168"/>
      <c r="F492" s="169"/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</row>
    <row r="493" spans="1:20">
      <c r="A493" s="166"/>
      <c r="B493" s="167"/>
      <c r="C493" s="167"/>
      <c r="D493" s="167"/>
      <c r="E493" s="168"/>
      <c r="F493" s="169"/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</row>
    <row r="494" spans="1:20">
      <c r="A494" s="166"/>
      <c r="B494" s="167"/>
      <c r="C494" s="167"/>
      <c r="D494" s="167"/>
      <c r="E494" s="168"/>
      <c r="F494" s="169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</row>
    <row r="495" spans="1:20">
      <c r="A495" s="166"/>
      <c r="B495" s="167"/>
      <c r="C495" s="167"/>
      <c r="D495" s="167"/>
      <c r="E495" s="168"/>
      <c r="F495" s="169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</row>
    <row r="496" spans="1:20">
      <c r="A496" s="166"/>
      <c r="B496" s="167"/>
      <c r="C496" s="167"/>
      <c r="D496" s="167"/>
      <c r="E496" s="168"/>
      <c r="F496" s="169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</row>
    <row r="497" spans="1:20">
      <c r="A497" s="166"/>
      <c r="B497" s="167"/>
      <c r="C497" s="167"/>
      <c r="D497" s="167"/>
      <c r="E497" s="168"/>
      <c r="F497" s="169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</row>
    <row r="498" spans="1:20">
      <c r="A498" s="166"/>
      <c r="B498" s="167"/>
      <c r="C498" s="167"/>
      <c r="D498" s="167"/>
      <c r="E498" s="168"/>
      <c r="F498" s="169"/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</row>
    <row r="499" spans="1:20">
      <c r="A499" s="166"/>
      <c r="B499" s="167"/>
      <c r="C499" s="167"/>
      <c r="D499" s="167"/>
      <c r="E499" s="168"/>
      <c r="F499" s="169"/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</row>
    <row r="500" spans="1:20">
      <c r="A500" s="166"/>
      <c r="B500" s="167"/>
      <c r="C500" s="167"/>
      <c r="D500" s="167"/>
      <c r="E500" s="168"/>
      <c r="F500" s="169"/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</row>
    <row r="501" spans="1:20">
      <c r="A501" s="166"/>
      <c r="B501" s="167"/>
      <c r="C501" s="167"/>
      <c r="D501" s="167"/>
      <c r="E501" s="168"/>
      <c r="F501" s="169"/>
      <c r="G501" s="170"/>
      <c r="H501" s="171"/>
      <c r="I501" s="171"/>
      <c r="J501" s="171"/>
      <c r="K501" s="171"/>
      <c r="L501" s="171"/>
      <c r="M501" s="171"/>
      <c r="N501" s="171"/>
      <c r="O501" s="171"/>
      <c r="P501" s="171"/>
      <c r="Q501" s="171"/>
      <c r="R501" s="171"/>
      <c r="S501" s="171"/>
      <c r="T501" s="171"/>
    </row>
    <row r="502" spans="1:20">
      <c r="A502" s="166"/>
      <c r="B502" s="167"/>
      <c r="C502" s="167"/>
      <c r="D502" s="167"/>
      <c r="E502" s="168"/>
      <c r="F502" s="169"/>
      <c r="G502" s="170"/>
      <c r="H502" s="171"/>
      <c r="I502" s="171"/>
      <c r="J502" s="171"/>
      <c r="K502" s="171"/>
      <c r="L502" s="171"/>
      <c r="M502" s="171"/>
      <c r="N502" s="171"/>
      <c r="O502" s="171"/>
      <c r="P502" s="171"/>
      <c r="Q502" s="171"/>
      <c r="R502" s="171"/>
      <c r="S502" s="171"/>
      <c r="T502" s="171"/>
    </row>
    <row r="503" spans="1:20">
      <c r="A503" s="166"/>
      <c r="B503" s="167"/>
      <c r="C503" s="167"/>
      <c r="D503" s="167"/>
      <c r="E503" s="168"/>
      <c r="F503" s="169"/>
      <c r="G503" s="170"/>
      <c r="H503" s="171"/>
      <c r="I503" s="171"/>
      <c r="J503" s="171"/>
      <c r="K503" s="171"/>
      <c r="L503" s="171"/>
      <c r="M503" s="171"/>
      <c r="N503" s="171"/>
      <c r="O503" s="171"/>
      <c r="P503" s="171"/>
      <c r="Q503" s="171"/>
      <c r="R503" s="171"/>
      <c r="S503" s="171"/>
      <c r="T503" s="171"/>
    </row>
    <row r="504" spans="1:20">
      <c r="A504" s="166"/>
      <c r="B504" s="167"/>
      <c r="C504" s="167"/>
      <c r="D504" s="167"/>
      <c r="E504" s="168"/>
      <c r="F504" s="169"/>
      <c r="G504" s="170"/>
      <c r="H504" s="171"/>
      <c r="I504" s="171"/>
      <c r="J504" s="171"/>
      <c r="K504" s="171"/>
      <c r="L504" s="171"/>
      <c r="M504" s="171"/>
      <c r="N504" s="171"/>
      <c r="O504" s="171"/>
      <c r="P504" s="171"/>
      <c r="Q504" s="171"/>
      <c r="R504" s="171"/>
      <c r="S504" s="171"/>
      <c r="T504" s="171"/>
    </row>
    <row r="505" spans="1:20">
      <c r="A505" s="166"/>
      <c r="B505" s="167"/>
      <c r="C505" s="167"/>
      <c r="D505" s="167"/>
      <c r="E505" s="168"/>
      <c r="F505" s="169"/>
      <c r="G505" s="170"/>
      <c r="H505" s="171"/>
      <c r="I505" s="171"/>
      <c r="J505" s="171"/>
      <c r="K505" s="171"/>
      <c r="L505" s="171"/>
      <c r="M505" s="171"/>
      <c r="N505" s="171"/>
      <c r="O505" s="171"/>
      <c r="P505" s="171"/>
      <c r="Q505" s="171"/>
      <c r="R505" s="171"/>
      <c r="S505" s="171"/>
      <c r="T505" s="171"/>
    </row>
    <row r="506" spans="1:20">
      <c r="A506" s="166"/>
      <c r="B506" s="167"/>
      <c r="C506" s="167"/>
      <c r="D506" s="167"/>
      <c r="E506" s="168"/>
      <c r="F506" s="169"/>
      <c r="G506" s="170"/>
      <c r="H506" s="171"/>
      <c r="I506" s="171"/>
      <c r="J506" s="171"/>
      <c r="K506" s="171"/>
      <c r="L506" s="171"/>
      <c r="M506" s="171"/>
      <c r="N506" s="171"/>
      <c r="O506" s="171"/>
      <c r="P506" s="171"/>
      <c r="Q506" s="171"/>
      <c r="R506" s="171"/>
      <c r="S506" s="171"/>
      <c r="T506" s="171"/>
    </row>
    <row r="507" spans="1:20">
      <c r="A507" s="166"/>
      <c r="B507" s="167"/>
      <c r="C507" s="167"/>
      <c r="D507" s="167"/>
      <c r="E507" s="168"/>
      <c r="F507" s="169"/>
      <c r="G507" s="170"/>
      <c r="H507" s="171"/>
      <c r="I507" s="171"/>
      <c r="J507" s="171"/>
      <c r="K507" s="171"/>
      <c r="L507" s="171"/>
      <c r="M507" s="171"/>
      <c r="N507" s="171"/>
      <c r="O507" s="171"/>
      <c r="P507" s="171"/>
      <c r="Q507" s="171"/>
      <c r="R507" s="171"/>
      <c r="S507" s="171"/>
      <c r="T507" s="171"/>
    </row>
    <row r="508" spans="1:20">
      <c r="A508" s="166"/>
      <c r="B508" s="167"/>
      <c r="C508" s="167"/>
      <c r="D508" s="167"/>
      <c r="E508" s="168"/>
      <c r="F508" s="169"/>
      <c r="G508" s="170"/>
      <c r="H508" s="171"/>
      <c r="I508" s="171"/>
      <c r="J508" s="171"/>
      <c r="K508" s="171"/>
      <c r="L508" s="171"/>
      <c r="M508" s="171"/>
      <c r="N508" s="171"/>
      <c r="O508" s="171"/>
      <c r="P508" s="171"/>
      <c r="Q508" s="171"/>
      <c r="R508" s="171"/>
      <c r="S508" s="171"/>
      <c r="T508" s="171"/>
    </row>
    <row r="509" spans="1:20">
      <c r="A509" s="166"/>
      <c r="B509" s="167"/>
      <c r="C509" s="167"/>
      <c r="D509" s="167"/>
      <c r="E509" s="168"/>
      <c r="F509" s="169"/>
      <c r="G509" s="170"/>
      <c r="H509" s="171"/>
      <c r="I509" s="171"/>
      <c r="J509" s="171"/>
      <c r="K509" s="171"/>
      <c r="L509" s="171"/>
      <c r="M509" s="171"/>
      <c r="N509" s="171"/>
      <c r="O509" s="171"/>
      <c r="P509" s="171"/>
      <c r="Q509" s="171"/>
      <c r="R509" s="171"/>
      <c r="S509" s="171"/>
      <c r="T509" s="171"/>
    </row>
    <row r="510" spans="1:20">
      <c r="A510" s="166"/>
      <c r="B510" s="167"/>
      <c r="C510" s="167"/>
      <c r="D510" s="167"/>
      <c r="E510" s="168"/>
      <c r="F510" s="169"/>
      <c r="G510" s="170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</row>
    <row r="511" spans="1:20">
      <c r="A511" s="166"/>
      <c r="B511" s="167"/>
      <c r="C511" s="167"/>
      <c r="D511" s="167"/>
      <c r="E511" s="168"/>
      <c r="F511" s="169"/>
      <c r="G511" s="170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</row>
    <row r="512" spans="1:20">
      <c r="A512" s="166"/>
      <c r="B512" s="167"/>
      <c r="C512" s="167"/>
      <c r="D512" s="167"/>
      <c r="E512" s="168"/>
      <c r="F512" s="169"/>
      <c r="G512" s="170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</row>
    <row r="513" spans="1:20">
      <c r="A513" s="166"/>
      <c r="B513" s="167"/>
      <c r="C513" s="167"/>
      <c r="D513" s="167"/>
      <c r="E513" s="168"/>
      <c r="F513" s="169"/>
      <c r="G513" s="170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</row>
    <row r="514" spans="1:20">
      <c r="A514" s="166"/>
      <c r="B514" s="167"/>
      <c r="C514" s="167"/>
      <c r="D514" s="167"/>
      <c r="E514" s="168"/>
      <c r="F514" s="169"/>
      <c r="G514" s="170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</row>
    <row r="515" spans="1:20">
      <c r="A515" s="166"/>
      <c r="B515" s="167"/>
      <c r="C515" s="167"/>
      <c r="D515" s="167"/>
      <c r="E515" s="168"/>
      <c r="F515" s="169"/>
      <c r="G515" s="170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</row>
    <row r="516" spans="1:20">
      <c r="A516" s="166"/>
      <c r="B516" s="167"/>
      <c r="C516" s="167"/>
      <c r="D516" s="167"/>
      <c r="E516" s="168"/>
      <c r="F516" s="169"/>
      <c r="G516" s="170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</row>
    <row r="517" spans="1:20">
      <c r="A517" s="166"/>
      <c r="B517" s="167"/>
      <c r="C517" s="167"/>
      <c r="D517" s="167"/>
      <c r="E517" s="168"/>
      <c r="F517" s="169"/>
      <c r="G517" s="170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</row>
    <row r="518" spans="1:20">
      <c r="A518" s="166"/>
      <c r="B518" s="167"/>
      <c r="C518" s="167"/>
      <c r="D518" s="167"/>
      <c r="E518" s="168"/>
      <c r="F518" s="169"/>
      <c r="G518" s="170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</row>
    <row r="519" spans="1:20">
      <c r="A519" s="166"/>
      <c r="B519" s="167"/>
      <c r="C519" s="167"/>
      <c r="D519" s="167"/>
      <c r="E519" s="168"/>
      <c r="F519" s="169"/>
      <c r="G519" s="170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</row>
    <row r="520" spans="1:20">
      <c r="A520" s="166"/>
      <c r="B520" s="167"/>
      <c r="C520" s="167"/>
      <c r="D520" s="167"/>
      <c r="E520" s="168"/>
      <c r="F520" s="169"/>
      <c r="G520" s="170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</row>
    <row r="521" spans="1:20">
      <c r="A521" s="166"/>
      <c r="B521" s="167"/>
      <c r="C521" s="167"/>
      <c r="D521" s="167"/>
      <c r="E521" s="168"/>
      <c r="F521" s="169"/>
      <c r="G521" s="170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</row>
    <row r="522" spans="1:20">
      <c r="A522" s="166"/>
      <c r="B522" s="167"/>
      <c r="C522" s="167"/>
      <c r="D522" s="167"/>
      <c r="E522" s="168"/>
      <c r="F522" s="169"/>
      <c r="G522" s="170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</row>
    <row r="523" spans="1:20">
      <c r="A523" s="166"/>
      <c r="B523" s="167"/>
      <c r="C523" s="167"/>
      <c r="D523" s="167"/>
      <c r="E523" s="168"/>
      <c r="F523" s="169"/>
      <c r="G523" s="170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</row>
    <row r="524" spans="1:20">
      <c r="A524" s="166"/>
      <c r="B524" s="167"/>
      <c r="C524" s="167"/>
      <c r="D524" s="167"/>
      <c r="E524" s="168"/>
      <c r="F524" s="169"/>
      <c r="G524" s="170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</row>
    <row r="525" spans="1:20">
      <c r="A525" s="166"/>
      <c r="B525" s="167"/>
      <c r="C525" s="167"/>
      <c r="D525" s="167"/>
      <c r="E525" s="168"/>
      <c r="F525" s="169"/>
      <c r="G525" s="170"/>
      <c r="H525" s="171"/>
      <c r="I525" s="171"/>
      <c r="J525" s="171"/>
      <c r="K525" s="171"/>
      <c r="L525" s="171"/>
      <c r="M525" s="171"/>
      <c r="N525" s="171"/>
      <c r="O525" s="171"/>
      <c r="P525" s="171"/>
      <c r="Q525" s="171"/>
      <c r="R525" s="171"/>
      <c r="S525" s="171"/>
      <c r="T525" s="171"/>
    </row>
    <row r="526" spans="1:20">
      <c r="A526" s="166"/>
      <c r="B526" s="167"/>
      <c r="C526" s="167"/>
      <c r="D526" s="167"/>
      <c r="E526" s="168"/>
      <c r="F526" s="169"/>
      <c r="G526" s="170"/>
      <c r="H526" s="171"/>
      <c r="I526" s="171"/>
      <c r="J526" s="171"/>
      <c r="K526" s="171"/>
      <c r="L526" s="171"/>
      <c r="M526" s="171"/>
      <c r="N526" s="171"/>
      <c r="O526" s="171"/>
      <c r="P526" s="171"/>
      <c r="Q526" s="171"/>
      <c r="R526" s="171"/>
      <c r="S526" s="171"/>
      <c r="T526" s="171"/>
    </row>
    <row r="527" spans="1:20">
      <c r="A527" s="166"/>
      <c r="B527" s="167"/>
      <c r="C527" s="167"/>
      <c r="D527" s="167"/>
      <c r="E527" s="168"/>
      <c r="F527" s="169"/>
      <c r="G527" s="170"/>
      <c r="H527" s="171"/>
      <c r="I527" s="171"/>
      <c r="J527" s="171"/>
      <c r="K527" s="171"/>
      <c r="L527" s="171"/>
      <c r="M527" s="171"/>
      <c r="N527" s="171"/>
      <c r="O527" s="171"/>
      <c r="P527" s="171"/>
      <c r="Q527" s="171"/>
      <c r="R527" s="171"/>
      <c r="S527" s="171"/>
      <c r="T527" s="171"/>
    </row>
    <row r="528" spans="1:20">
      <c r="A528" s="166"/>
      <c r="B528" s="167"/>
      <c r="C528" s="167"/>
      <c r="D528" s="167"/>
      <c r="E528" s="168"/>
      <c r="F528" s="169"/>
      <c r="G528" s="170"/>
      <c r="H528" s="171"/>
      <c r="I528" s="171"/>
      <c r="J528" s="171"/>
      <c r="K528" s="171"/>
      <c r="L528" s="171"/>
      <c r="M528" s="171"/>
      <c r="N528" s="171"/>
      <c r="O528" s="171"/>
      <c r="P528" s="171"/>
      <c r="Q528" s="171"/>
      <c r="R528" s="171"/>
      <c r="S528" s="171"/>
      <c r="T528" s="171"/>
    </row>
    <row r="529" spans="1:20">
      <c r="A529" s="166"/>
      <c r="B529" s="167"/>
      <c r="C529" s="167"/>
      <c r="D529" s="167"/>
      <c r="E529" s="168"/>
      <c r="F529" s="169"/>
      <c r="G529" s="170"/>
      <c r="H529" s="171"/>
      <c r="I529" s="171"/>
      <c r="J529" s="171"/>
      <c r="K529" s="171"/>
      <c r="L529" s="171"/>
      <c r="M529" s="171"/>
      <c r="N529" s="171"/>
      <c r="O529" s="171"/>
      <c r="P529" s="171"/>
      <c r="Q529" s="171"/>
      <c r="R529" s="171"/>
      <c r="S529" s="171"/>
      <c r="T529" s="171"/>
    </row>
    <row r="530" spans="1:20">
      <c r="A530" s="166"/>
      <c r="B530" s="167"/>
      <c r="C530" s="167"/>
      <c r="D530" s="167"/>
      <c r="E530" s="168"/>
      <c r="F530" s="169"/>
      <c r="G530" s="170"/>
      <c r="H530" s="171"/>
      <c r="I530" s="171"/>
      <c r="J530" s="171"/>
      <c r="K530" s="171"/>
      <c r="L530" s="171"/>
      <c r="M530" s="171"/>
      <c r="N530" s="171"/>
      <c r="O530" s="171"/>
      <c r="P530" s="171"/>
      <c r="Q530" s="171"/>
      <c r="R530" s="171"/>
      <c r="S530" s="171"/>
      <c r="T530" s="171"/>
    </row>
    <row r="531" spans="1:20">
      <c r="A531" s="166"/>
      <c r="B531" s="167"/>
      <c r="C531" s="167"/>
      <c r="D531" s="167"/>
      <c r="E531" s="168"/>
      <c r="F531" s="169"/>
      <c r="G531" s="170"/>
      <c r="H531" s="171"/>
      <c r="I531" s="171"/>
      <c r="J531" s="171"/>
      <c r="K531" s="171"/>
      <c r="L531" s="171"/>
      <c r="M531" s="171"/>
      <c r="N531" s="171"/>
      <c r="O531" s="171"/>
      <c r="P531" s="171"/>
      <c r="Q531" s="171"/>
      <c r="R531" s="171"/>
      <c r="S531" s="171"/>
      <c r="T531" s="171"/>
    </row>
    <row r="532" spans="1:20">
      <c r="A532" s="166"/>
      <c r="B532" s="167"/>
      <c r="C532" s="167"/>
      <c r="D532" s="167"/>
      <c r="E532" s="168"/>
      <c r="F532" s="169"/>
      <c r="G532" s="170"/>
      <c r="H532" s="171"/>
      <c r="I532" s="171"/>
      <c r="J532" s="171"/>
      <c r="K532" s="171"/>
      <c r="L532" s="171"/>
      <c r="M532" s="171"/>
      <c r="N532" s="171"/>
      <c r="O532" s="171"/>
      <c r="P532" s="171"/>
      <c r="Q532" s="171"/>
      <c r="R532" s="171"/>
      <c r="S532" s="171"/>
      <c r="T532" s="171"/>
    </row>
    <row r="533" spans="1:20">
      <c r="A533" s="166"/>
      <c r="B533" s="167"/>
      <c r="C533" s="167"/>
      <c r="D533" s="167"/>
      <c r="E533" s="168"/>
      <c r="F533" s="169"/>
      <c r="G533" s="170"/>
      <c r="H533" s="171"/>
      <c r="I533" s="171"/>
      <c r="J533" s="171"/>
      <c r="K533" s="171"/>
      <c r="L533" s="171"/>
      <c r="M533" s="171"/>
      <c r="N533" s="171"/>
      <c r="O533" s="171"/>
      <c r="P533" s="171"/>
      <c r="Q533" s="171"/>
      <c r="R533" s="171"/>
      <c r="S533" s="171"/>
      <c r="T533" s="171"/>
    </row>
    <row r="534" spans="1:20">
      <c r="A534" s="166"/>
      <c r="B534" s="167"/>
      <c r="C534" s="167"/>
      <c r="D534" s="167"/>
      <c r="E534" s="168"/>
      <c r="F534" s="169"/>
      <c r="G534" s="170"/>
      <c r="H534" s="171"/>
      <c r="I534" s="171"/>
      <c r="J534" s="171"/>
      <c r="K534" s="171"/>
      <c r="L534" s="171"/>
      <c r="M534" s="171"/>
      <c r="N534" s="171"/>
      <c r="O534" s="171"/>
      <c r="P534" s="171"/>
      <c r="Q534" s="171"/>
      <c r="R534" s="171"/>
      <c r="S534" s="171"/>
      <c r="T534" s="171"/>
    </row>
    <row r="535" spans="1:20">
      <c r="A535" s="166"/>
      <c r="B535" s="167"/>
      <c r="C535" s="167"/>
      <c r="D535" s="167"/>
      <c r="E535" s="168"/>
      <c r="F535" s="169"/>
      <c r="G535" s="170"/>
      <c r="H535" s="171"/>
      <c r="I535" s="171"/>
      <c r="J535" s="171"/>
      <c r="K535" s="171"/>
      <c r="L535" s="171"/>
      <c r="M535" s="171"/>
      <c r="N535" s="171"/>
      <c r="O535" s="171"/>
      <c r="P535" s="171"/>
      <c r="Q535" s="171"/>
      <c r="R535" s="171"/>
      <c r="S535" s="171"/>
      <c r="T535" s="171"/>
    </row>
    <row r="536" spans="1:20">
      <c r="A536" s="166"/>
      <c r="B536" s="167"/>
      <c r="C536" s="167"/>
      <c r="D536" s="167"/>
      <c r="E536" s="168"/>
      <c r="F536" s="169"/>
      <c r="G536" s="170"/>
      <c r="H536" s="171"/>
      <c r="I536" s="171"/>
      <c r="J536" s="171"/>
      <c r="K536" s="171"/>
      <c r="L536" s="171"/>
      <c r="M536" s="171"/>
      <c r="N536" s="171"/>
      <c r="O536" s="171"/>
      <c r="P536" s="171"/>
      <c r="Q536" s="171"/>
      <c r="R536" s="171"/>
      <c r="S536" s="171"/>
      <c r="T536" s="171"/>
    </row>
    <row r="537" spans="1:20">
      <c r="A537" s="166"/>
      <c r="B537" s="167"/>
      <c r="C537" s="167"/>
      <c r="D537" s="167"/>
      <c r="E537" s="168"/>
      <c r="F537" s="169"/>
      <c r="G537" s="170"/>
      <c r="H537" s="171"/>
      <c r="I537" s="171"/>
      <c r="J537" s="171"/>
      <c r="K537" s="171"/>
      <c r="L537" s="171"/>
      <c r="M537" s="171"/>
      <c r="N537" s="171"/>
      <c r="O537" s="171"/>
      <c r="P537" s="171"/>
      <c r="Q537" s="171"/>
      <c r="R537" s="171"/>
      <c r="S537" s="171"/>
      <c r="T537" s="171"/>
    </row>
    <row r="538" spans="1:20">
      <c r="A538" s="166"/>
      <c r="B538" s="167"/>
      <c r="C538" s="167"/>
      <c r="D538" s="167"/>
      <c r="E538" s="168"/>
      <c r="F538" s="169"/>
      <c r="G538" s="170"/>
      <c r="H538" s="171"/>
      <c r="I538" s="171"/>
      <c r="J538" s="171"/>
      <c r="K538" s="171"/>
      <c r="L538" s="171"/>
      <c r="M538" s="171"/>
      <c r="N538" s="171"/>
      <c r="O538" s="171"/>
      <c r="P538" s="171"/>
      <c r="Q538" s="171"/>
      <c r="R538" s="171"/>
      <c r="S538" s="171"/>
      <c r="T538" s="171"/>
    </row>
    <row r="539" spans="1:20">
      <c r="A539" s="166"/>
      <c r="B539" s="167"/>
      <c r="C539" s="167"/>
      <c r="D539" s="167"/>
      <c r="E539" s="168"/>
      <c r="F539" s="169"/>
      <c r="G539" s="170"/>
      <c r="H539" s="171"/>
      <c r="I539" s="171"/>
      <c r="J539" s="171"/>
      <c r="K539" s="171"/>
      <c r="L539" s="171"/>
      <c r="M539" s="171"/>
      <c r="N539" s="171"/>
      <c r="O539" s="171"/>
      <c r="P539" s="171"/>
      <c r="Q539" s="171"/>
      <c r="R539" s="171"/>
      <c r="S539" s="171"/>
      <c r="T539" s="171"/>
    </row>
    <row r="540" spans="1:20">
      <c r="A540" s="166"/>
      <c r="B540" s="167"/>
      <c r="C540" s="167"/>
      <c r="D540" s="167"/>
      <c r="E540" s="168"/>
      <c r="F540" s="169"/>
      <c r="G540" s="170"/>
      <c r="H540" s="171"/>
      <c r="I540" s="171"/>
      <c r="J540" s="171"/>
      <c r="K540" s="171"/>
      <c r="L540" s="171"/>
      <c r="M540" s="171"/>
      <c r="N540" s="171"/>
      <c r="O540" s="171"/>
      <c r="P540" s="171"/>
      <c r="Q540" s="171"/>
      <c r="R540" s="171"/>
      <c r="S540" s="171"/>
      <c r="T540" s="171"/>
    </row>
    <row r="541" spans="1:20">
      <c r="A541" s="166"/>
      <c r="B541" s="167"/>
      <c r="C541" s="167"/>
      <c r="D541" s="167"/>
      <c r="E541" s="168"/>
      <c r="F541" s="169"/>
      <c r="G541" s="170"/>
      <c r="H541" s="171"/>
      <c r="I541" s="171"/>
      <c r="J541" s="171"/>
      <c r="K541" s="171"/>
      <c r="L541" s="171"/>
      <c r="M541" s="171"/>
      <c r="N541" s="171"/>
      <c r="O541" s="171"/>
      <c r="P541" s="171"/>
      <c r="Q541" s="171"/>
      <c r="R541" s="171"/>
      <c r="S541" s="171"/>
      <c r="T541" s="171"/>
    </row>
    <row r="542" spans="1:20">
      <c r="A542" s="166"/>
      <c r="B542" s="167"/>
      <c r="C542" s="167"/>
      <c r="D542" s="167"/>
      <c r="E542" s="168"/>
      <c r="F542" s="169"/>
      <c r="G542" s="170"/>
      <c r="H542" s="171"/>
      <c r="I542" s="171"/>
      <c r="J542" s="171"/>
      <c r="K542" s="171"/>
      <c r="L542" s="171"/>
      <c r="M542" s="171"/>
      <c r="N542" s="171"/>
      <c r="O542" s="171"/>
      <c r="P542" s="171"/>
      <c r="Q542" s="171"/>
      <c r="R542" s="171"/>
      <c r="S542" s="171"/>
      <c r="T542" s="171"/>
    </row>
    <row r="543" spans="1:20">
      <c r="A543" s="166"/>
      <c r="B543" s="167"/>
      <c r="C543" s="167"/>
      <c r="D543" s="167"/>
      <c r="E543" s="168"/>
      <c r="F543" s="169"/>
      <c r="G543" s="170"/>
      <c r="H543" s="171"/>
      <c r="I543" s="171"/>
      <c r="J543" s="171"/>
      <c r="K543" s="171"/>
      <c r="L543" s="171"/>
      <c r="M543" s="171"/>
      <c r="N543" s="171"/>
      <c r="O543" s="171"/>
      <c r="P543" s="171"/>
      <c r="Q543" s="171"/>
      <c r="R543" s="171"/>
      <c r="S543" s="171"/>
      <c r="T543" s="171"/>
    </row>
    <row r="544" spans="1:20">
      <c r="A544" s="166"/>
      <c r="B544" s="167"/>
      <c r="C544" s="167"/>
      <c r="D544" s="167"/>
      <c r="E544" s="168"/>
      <c r="F544" s="169"/>
      <c r="G544" s="170"/>
      <c r="H544" s="171"/>
      <c r="I544" s="171"/>
      <c r="J544" s="171"/>
      <c r="K544" s="171"/>
      <c r="L544" s="171"/>
      <c r="M544" s="171"/>
      <c r="N544" s="171"/>
      <c r="O544" s="171"/>
      <c r="P544" s="171"/>
      <c r="Q544" s="171"/>
      <c r="R544" s="171"/>
      <c r="S544" s="171"/>
      <c r="T544" s="171"/>
    </row>
    <row r="545" spans="1:20">
      <c r="A545" s="166"/>
      <c r="B545" s="167"/>
      <c r="C545" s="167"/>
      <c r="D545" s="167"/>
      <c r="E545" s="168"/>
      <c r="F545" s="169"/>
      <c r="G545" s="170"/>
      <c r="H545" s="171"/>
      <c r="I545" s="171"/>
      <c r="J545" s="171"/>
      <c r="K545" s="171"/>
      <c r="L545" s="171"/>
      <c r="M545" s="171"/>
      <c r="N545" s="171"/>
      <c r="O545" s="171"/>
      <c r="P545" s="171"/>
      <c r="Q545" s="171"/>
      <c r="R545" s="171"/>
      <c r="S545" s="171"/>
      <c r="T545" s="171"/>
    </row>
    <row r="546" spans="1:20">
      <c r="A546" s="166"/>
      <c r="B546" s="167"/>
      <c r="C546" s="167"/>
      <c r="D546" s="167"/>
      <c r="E546" s="168"/>
      <c r="F546" s="169"/>
      <c r="G546" s="170"/>
      <c r="H546" s="171"/>
      <c r="I546" s="171"/>
      <c r="J546" s="171"/>
      <c r="K546" s="171"/>
      <c r="L546" s="171"/>
      <c r="M546" s="171"/>
      <c r="N546" s="171"/>
      <c r="O546" s="171"/>
      <c r="P546" s="171"/>
      <c r="Q546" s="171"/>
      <c r="R546" s="171"/>
      <c r="S546" s="171"/>
      <c r="T546" s="171"/>
    </row>
    <row r="547" spans="1:20">
      <c r="A547" s="166"/>
      <c r="B547" s="167"/>
      <c r="C547" s="167"/>
      <c r="D547" s="167"/>
      <c r="E547" s="168"/>
      <c r="F547" s="169"/>
      <c r="G547" s="170"/>
      <c r="H547" s="171"/>
      <c r="I547" s="171"/>
      <c r="J547" s="171"/>
      <c r="K547" s="171"/>
      <c r="L547" s="171"/>
      <c r="M547" s="171"/>
      <c r="N547" s="171"/>
      <c r="O547" s="171"/>
      <c r="P547" s="171"/>
      <c r="Q547" s="171"/>
      <c r="R547" s="171"/>
      <c r="S547" s="171"/>
      <c r="T547" s="171"/>
    </row>
    <row r="548" spans="1:20">
      <c r="A548" s="166"/>
      <c r="B548" s="167"/>
      <c r="C548" s="167"/>
      <c r="D548" s="167"/>
      <c r="E548" s="168"/>
      <c r="F548" s="169"/>
      <c r="G548" s="170"/>
      <c r="H548" s="171"/>
      <c r="I548" s="171"/>
      <c r="J548" s="171"/>
      <c r="K548" s="171"/>
      <c r="L548" s="171"/>
      <c r="M548" s="171"/>
      <c r="N548" s="171"/>
      <c r="O548" s="171"/>
      <c r="P548" s="171"/>
      <c r="Q548" s="171"/>
      <c r="R548" s="171"/>
      <c r="S548" s="171"/>
      <c r="T548" s="171"/>
    </row>
    <row r="549" spans="1:20">
      <c r="A549" s="166"/>
      <c r="B549" s="167"/>
      <c r="C549" s="167"/>
      <c r="D549" s="167"/>
      <c r="E549" s="168"/>
      <c r="F549" s="169"/>
      <c r="G549" s="170"/>
      <c r="H549" s="171"/>
      <c r="I549" s="171"/>
      <c r="J549" s="171"/>
      <c r="K549" s="171"/>
      <c r="L549" s="171"/>
      <c r="M549" s="171"/>
      <c r="N549" s="171"/>
      <c r="O549" s="171"/>
      <c r="P549" s="171"/>
      <c r="Q549" s="171"/>
      <c r="R549" s="171"/>
      <c r="S549" s="171"/>
      <c r="T549" s="171"/>
    </row>
    <row r="550" spans="1:20">
      <c r="A550" s="166"/>
      <c r="B550" s="167"/>
      <c r="C550" s="167"/>
      <c r="D550" s="167"/>
      <c r="E550" s="168"/>
      <c r="F550" s="169"/>
      <c r="G550" s="170"/>
      <c r="H550" s="171"/>
      <c r="I550" s="171"/>
      <c r="J550" s="171"/>
      <c r="K550" s="171"/>
      <c r="L550" s="171"/>
      <c r="M550" s="171"/>
      <c r="N550" s="171"/>
      <c r="O550" s="171"/>
      <c r="P550" s="171"/>
      <c r="Q550" s="171"/>
      <c r="R550" s="171"/>
      <c r="S550" s="171"/>
      <c r="T550" s="171"/>
    </row>
    <row r="551" spans="1:20">
      <c r="A551" s="166"/>
      <c r="B551" s="167"/>
      <c r="C551" s="167"/>
      <c r="D551" s="167"/>
      <c r="E551" s="168"/>
      <c r="F551" s="169"/>
      <c r="G551" s="170"/>
      <c r="H551" s="171"/>
      <c r="I551" s="171"/>
      <c r="J551" s="171"/>
      <c r="K551" s="171"/>
      <c r="L551" s="171"/>
      <c r="M551" s="171"/>
      <c r="N551" s="171"/>
      <c r="O551" s="171"/>
      <c r="P551" s="171"/>
      <c r="Q551" s="171"/>
      <c r="R551" s="171"/>
      <c r="S551" s="171"/>
      <c r="T551" s="171"/>
    </row>
    <row r="552" spans="1:20">
      <c r="A552" s="166"/>
      <c r="B552" s="167"/>
      <c r="C552" s="167"/>
      <c r="D552" s="167"/>
      <c r="E552" s="168"/>
      <c r="F552" s="169"/>
      <c r="G552" s="170"/>
      <c r="H552" s="171"/>
      <c r="I552" s="171"/>
      <c r="J552" s="171"/>
      <c r="K552" s="171"/>
      <c r="L552" s="171"/>
      <c r="M552" s="171"/>
      <c r="N552" s="171"/>
      <c r="O552" s="171"/>
      <c r="P552" s="171"/>
      <c r="Q552" s="171"/>
      <c r="R552" s="171"/>
      <c r="S552" s="171"/>
      <c r="T552" s="171"/>
    </row>
    <row r="553" spans="1:20">
      <c r="A553" s="166"/>
      <c r="B553" s="167"/>
      <c r="C553" s="167"/>
      <c r="D553" s="167"/>
      <c r="E553" s="168"/>
      <c r="F553" s="169"/>
      <c r="G553" s="170"/>
      <c r="H553" s="171"/>
      <c r="I553" s="171"/>
      <c r="J553" s="171"/>
      <c r="K553" s="171"/>
      <c r="L553" s="171"/>
      <c r="M553" s="171"/>
      <c r="N553" s="171"/>
      <c r="O553" s="171"/>
      <c r="P553" s="171"/>
      <c r="Q553" s="171"/>
      <c r="R553" s="171"/>
      <c r="S553" s="171"/>
      <c r="T553" s="171"/>
    </row>
    <row r="554" spans="1:20">
      <c r="A554" s="166"/>
      <c r="B554" s="167"/>
      <c r="C554" s="167"/>
      <c r="D554" s="167"/>
      <c r="E554" s="168"/>
      <c r="F554" s="169"/>
      <c r="G554" s="170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</row>
    <row r="555" spans="1:20">
      <c r="A555" s="166"/>
      <c r="B555" s="167"/>
      <c r="C555" s="167"/>
      <c r="D555" s="167"/>
      <c r="E555" s="168"/>
      <c r="F555" s="169"/>
      <c r="G555" s="170"/>
      <c r="H555" s="171"/>
      <c r="I555" s="171"/>
      <c r="J555" s="171"/>
      <c r="K555" s="171"/>
      <c r="L555" s="171"/>
      <c r="M555" s="171"/>
      <c r="N555" s="171"/>
      <c r="O555" s="171"/>
      <c r="P555" s="171"/>
      <c r="Q555" s="171"/>
      <c r="R555" s="171"/>
      <c r="S555" s="171"/>
      <c r="T555" s="171"/>
    </row>
    <row r="556" spans="1:20">
      <c r="A556" s="166"/>
      <c r="B556" s="167"/>
      <c r="C556" s="167"/>
      <c r="D556" s="167"/>
      <c r="E556" s="168"/>
      <c r="F556" s="169"/>
      <c r="G556" s="170"/>
      <c r="H556" s="171"/>
      <c r="I556" s="171"/>
      <c r="J556" s="171"/>
      <c r="K556" s="171"/>
      <c r="L556" s="171"/>
      <c r="M556" s="171"/>
      <c r="N556" s="171"/>
      <c r="O556" s="171"/>
      <c r="P556" s="171"/>
      <c r="Q556" s="171"/>
      <c r="R556" s="171"/>
      <c r="S556" s="171"/>
      <c r="T556" s="171"/>
    </row>
    <row r="557" spans="1:20">
      <c r="A557" s="166"/>
      <c r="B557" s="167"/>
      <c r="C557" s="167"/>
      <c r="D557" s="167"/>
      <c r="E557" s="168"/>
      <c r="F557" s="169"/>
      <c r="G557" s="170"/>
      <c r="H557" s="171"/>
      <c r="I557" s="171"/>
      <c r="J557" s="171"/>
      <c r="K557" s="171"/>
      <c r="L557" s="171"/>
      <c r="M557" s="171"/>
      <c r="N557" s="171"/>
      <c r="O557" s="171"/>
      <c r="P557" s="171"/>
      <c r="Q557" s="171"/>
      <c r="R557" s="171"/>
      <c r="S557" s="171"/>
      <c r="T557" s="171"/>
    </row>
    <row r="558" spans="1:20">
      <c r="A558" s="166"/>
      <c r="B558" s="167"/>
      <c r="C558" s="167"/>
      <c r="D558" s="167"/>
      <c r="E558" s="168"/>
      <c r="F558" s="169"/>
      <c r="G558" s="170"/>
      <c r="H558" s="171"/>
      <c r="I558" s="171"/>
      <c r="J558" s="171"/>
      <c r="K558" s="171"/>
      <c r="L558" s="171"/>
      <c r="M558" s="171"/>
      <c r="N558" s="171"/>
      <c r="O558" s="171"/>
      <c r="P558" s="171"/>
      <c r="Q558" s="171"/>
      <c r="R558" s="171"/>
      <c r="S558" s="171"/>
      <c r="T558" s="171"/>
    </row>
    <row r="559" spans="1:20">
      <c r="A559" s="166"/>
      <c r="B559" s="167"/>
      <c r="C559" s="167"/>
      <c r="D559" s="167"/>
      <c r="E559" s="168"/>
      <c r="F559" s="169"/>
      <c r="G559" s="170"/>
      <c r="H559" s="171"/>
      <c r="I559" s="171"/>
      <c r="J559" s="171"/>
      <c r="K559" s="171"/>
      <c r="L559" s="171"/>
      <c r="M559" s="171"/>
      <c r="N559" s="171"/>
      <c r="O559" s="171"/>
      <c r="P559" s="171"/>
      <c r="Q559" s="171"/>
      <c r="R559" s="171"/>
      <c r="S559" s="171"/>
      <c r="T559" s="171"/>
    </row>
    <row r="560" spans="1:20">
      <c r="A560" s="166"/>
      <c r="B560" s="167"/>
      <c r="C560" s="167"/>
      <c r="D560" s="167"/>
      <c r="E560" s="168"/>
      <c r="F560" s="169"/>
      <c r="G560" s="170"/>
      <c r="H560" s="171"/>
      <c r="I560" s="171"/>
      <c r="J560" s="171"/>
      <c r="K560" s="171"/>
      <c r="L560" s="171"/>
      <c r="M560" s="171"/>
      <c r="N560" s="171"/>
      <c r="O560" s="171"/>
      <c r="P560" s="171"/>
      <c r="Q560" s="171"/>
      <c r="R560" s="171"/>
      <c r="S560" s="171"/>
      <c r="T560" s="171"/>
    </row>
    <row r="561" spans="1:20">
      <c r="A561" s="166"/>
      <c r="B561" s="167"/>
      <c r="C561" s="167"/>
      <c r="D561" s="167"/>
      <c r="E561" s="168"/>
      <c r="F561" s="169"/>
      <c r="G561" s="170"/>
      <c r="H561" s="171"/>
      <c r="I561" s="171"/>
      <c r="J561" s="171"/>
      <c r="K561" s="171"/>
      <c r="L561" s="171"/>
      <c r="M561" s="171"/>
      <c r="N561" s="171"/>
      <c r="O561" s="171"/>
      <c r="P561" s="171"/>
      <c r="Q561" s="171"/>
      <c r="R561" s="171"/>
      <c r="S561" s="171"/>
      <c r="T561" s="171"/>
    </row>
    <row r="562" spans="1:20">
      <c r="A562" s="166"/>
      <c r="B562" s="167"/>
      <c r="C562" s="167"/>
      <c r="D562" s="167"/>
      <c r="E562" s="168"/>
      <c r="F562" s="169"/>
      <c r="G562" s="170"/>
      <c r="H562" s="171"/>
      <c r="I562" s="171"/>
      <c r="J562" s="171"/>
      <c r="K562" s="171"/>
      <c r="L562" s="171"/>
      <c r="M562" s="171"/>
      <c r="N562" s="171"/>
      <c r="O562" s="171"/>
      <c r="P562" s="171"/>
      <c r="Q562" s="171"/>
      <c r="R562" s="171"/>
      <c r="S562" s="171"/>
      <c r="T562" s="171"/>
    </row>
    <row r="563" spans="1:20">
      <c r="A563" s="166"/>
      <c r="B563" s="167"/>
      <c r="C563" s="167"/>
      <c r="D563" s="167"/>
      <c r="E563" s="168"/>
      <c r="F563" s="169"/>
      <c r="G563" s="170"/>
      <c r="H563" s="171"/>
      <c r="I563" s="171"/>
      <c r="J563" s="171"/>
      <c r="K563" s="171"/>
      <c r="L563" s="171"/>
      <c r="M563" s="171"/>
      <c r="N563" s="171"/>
      <c r="O563" s="171"/>
      <c r="P563" s="171"/>
      <c r="Q563" s="171"/>
      <c r="R563" s="171"/>
      <c r="S563" s="171"/>
      <c r="T563" s="171"/>
    </row>
    <row r="564" spans="1:20">
      <c r="A564" s="166"/>
      <c r="B564" s="167"/>
      <c r="C564" s="167"/>
      <c r="D564" s="167"/>
      <c r="E564" s="168"/>
      <c r="F564" s="169"/>
      <c r="G564" s="170"/>
      <c r="H564" s="171"/>
      <c r="I564" s="171"/>
      <c r="J564" s="171"/>
      <c r="K564" s="171"/>
      <c r="L564" s="171"/>
      <c r="M564" s="171"/>
      <c r="N564" s="171"/>
      <c r="O564" s="171"/>
      <c r="P564" s="171"/>
      <c r="Q564" s="171"/>
      <c r="R564" s="171"/>
      <c r="S564" s="171"/>
      <c r="T564" s="171"/>
    </row>
    <row r="565" spans="1:20">
      <c r="A565" s="166"/>
      <c r="B565" s="167"/>
      <c r="C565" s="167"/>
      <c r="D565" s="167"/>
      <c r="E565" s="168"/>
      <c r="F565" s="169"/>
      <c r="G565" s="170"/>
      <c r="H565" s="171"/>
      <c r="I565" s="171"/>
      <c r="J565" s="171"/>
      <c r="K565" s="171"/>
      <c r="L565" s="171"/>
      <c r="M565" s="171"/>
      <c r="N565" s="171"/>
      <c r="O565" s="171"/>
      <c r="P565" s="171"/>
      <c r="Q565" s="171"/>
      <c r="R565" s="171"/>
      <c r="S565" s="171"/>
      <c r="T565" s="171"/>
    </row>
    <row r="566" spans="1:20">
      <c r="A566" s="166"/>
      <c r="B566" s="167"/>
      <c r="C566" s="167"/>
      <c r="D566" s="167"/>
      <c r="E566" s="168"/>
      <c r="F566" s="169"/>
      <c r="G566" s="170"/>
      <c r="H566" s="171"/>
      <c r="I566" s="171"/>
      <c r="J566" s="171"/>
      <c r="K566" s="171"/>
      <c r="L566" s="171"/>
      <c r="M566" s="171"/>
      <c r="N566" s="171"/>
      <c r="O566" s="171"/>
      <c r="P566" s="171"/>
      <c r="Q566" s="171"/>
      <c r="R566" s="171"/>
      <c r="S566" s="171"/>
      <c r="T566" s="171"/>
    </row>
    <row r="567" spans="1:20">
      <c r="A567" s="166"/>
      <c r="B567" s="167"/>
      <c r="C567" s="167"/>
      <c r="D567" s="167"/>
      <c r="E567" s="168"/>
      <c r="F567" s="169"/>
      <c r="G567" s="170"/>
      <c r="H567" s="171"/>
      <c r="I567" s="171"/>
      <c r="J567" s="171"/>
      <c r="K567" s="171"/>
      <c r="L567" s="171"/>
      <c r="M567" s="171"/>
      <c r="N567" s="171"/>
      <c r="O567" s="171"/>
      <c r="P567" s="171"/>
      <c r="Q567" s="171"/>
      <c r="R567" s="171"/>
      <c r="S567" s="171"/>
      <c r="T567" s="171"/>
    </row>
    <row r="568" spans="1:20">
      <c r="A568" s="166"/>
      <c r="B568" s="167"/>
      <c r="C568" s="167"/>
      <c r="D568" s="167"/>
      <c r="E568" s="168"/>
      <c r="F568" s="169"/>
      <c r="G568" s="170"/>
      <c r="H568" s="171"/>
      <c r="I568" s="171"/>
      <c r="J568" s="171"/>
      <c r="K568" s="171"/>
      <c r="L568" s="171"/>
      <c r="M568" s="171"/>
      <c r="N568" s="171"/>
      <c r="O568" s="171"/>
      <c r="P568" s="171"/>
      <c r="Q568" s="171"/>
      <c r="R568" s="171"/>
      <c r="S568" s="171"/>
      <c r="T568" s="171"/>
    </row>
    <row r="569" spans="1:20">
      <c r="A569" s="166"/>
      <c r="B569" s="167"/>
      <c r="C569" s="167"/>
      <c r="D569" s="167"/>
      <c r="E569" s="168"/>
      <c r="F569" s="169"/>
      <c r="G569" s="170"/>
      <c r="H569" s="171"/>
      <c r="I569" s="171"/>
      <c r="J569" s="171"/>
      <c r="K569" s="171"/>
      <c r="L569" s="171"/>
      <c r="M569" s="171"/>
      <c r="N569" s="171"/>
      <c r="O569" s="171"/>
      <c r="P569" s="171"/>
      <c r="Q569" s="171"/>
      <c r="R569" s="171"/>
      <c r="S569" s="171"/>
      <c r="T569" s="171"/>
    </row>
    <row r="570" spans="1:20">
      <c r="A570" s="166"/>
      <c r="B570" s="167"/>
      <c r="C570" s="167"/>
      <c r="D570" s="167"/>
      <c r="E570" s="168"/>
      <c r="F570" s="169"/>
      <c r="G570" s="170"/>
      <c r="H570" s="171"/>
      <c r="I570" s="171"/>
      <c r="J570" s="171"/>
      <c r="K570" s="171"/>
      <c r="L570" s="171"/>
      <c r="M570" s="171"/>
      <c r="N570" s="171"/>
      <c r="O570" s="171"/>
      <c r="P570" s="171"/>
      <c r="Q570" s="171"/>
      <c r="R570" s="171"/>
      <c r="S570" s="171"/>
      <c r="T570" s="171"/>
    </row>
    <row r="571" spans="1:20">
      <c r="A571" s="166"/>
      <c r="B571" s="167"/>
      <c r="C571" s="167"/>
      <c r="D571" s="167"/>
      <c r="E571" s="168"/>
      <c r="F571" s="169"/>
      <c r="G571" s="170"/>
      <c r="H571" s="171"/>
      <c r="I571" s="171"/>
      <c r="J571" s="171"/>
      <c r="K571" s="171"/>
      <c r="L571" s="171"/>
      <c r="M571" s="171"/>
      <c r="N571" s="171"/>
      <c r="O571" s="171"/>
      <c r="P571" s="171"/>
      <c r="Q571" s="171"/>
      <c r="R571" s="171"/>
      <c r="S571" s="171"/>
      <c r="T571" s="171"/>
    </row>
    <row r="572" spans="1:20">
      <c r="A572" s="166"/>
      <c r="B572" s="167"/>
      <c r="C572" s="167"/>
      <c r="D572" s="167"/>
      <c r="E572" s="168"/>
      <c r="F572" s="169"/>
      <c r="G572" s="170"/>
      <c r="H572" s="171"/>
      <c r="I572" s="171"/>
      <c r="J572" s="171"/>
      <c r="K572" s="171"/>
      <c r="L572" s="171"/>
      <c r="M572" s="171"/>
      <c r="N572" s="171"/>
      <c r="O572" s="171"/>
      <c r="P572" s="171"/>
      <c r="Q572" s="171"/>
      <c r="R572" s="171"/>
      <c r="S572" s="171"/>
      <c r="T572" s="171"/>
    </row>
    <row r="573" spans="1:20">
      <c r="A573" s="166"/>
      <c r="B573" s="167"/>
      <c r="C573" s="167"/>
      <c r="D573" s="167"/>
      <c r="E573" s="168"/>
      <c r="F573" s="169"/>
      <c r="G573" s="170"/>
      <c r="H573" s="171"/>
      <c r="I573" s="171"/>
      <c r="J573" s="171"/>
      <c r="K573" s="171"/>
      <c r="L573" s="171"/>
      <c r="M573" s="171"/>
      <c r="N573" s="171"/>
      <c r="O573" s="171"/>
      <c r="P573" s="171"/>
      <c r="Q573" s="171"/>
      <c r="R573" s="171"/>
      <c r="S573" s="171"/>
      <c r="T573" s="171"/>
    </row>
    <row r="574" spans="1:20">
      <c r="A574" s="166"/>
      <c r="B574" s="167"/>
      <c r="C574" s="167"/>
      <c r="D574" s="167"/>
      <c r="E574" s="168"/>
      <c r="F574" s="169"/>
      <c r="G574" s="170"/>
      <c r="H574" s="171"/>
      <c r="I574" s="171"/>
      <c r="J574" s="171"/>
      <c r="K574" s="171"/>
      <c r="L574" s="171"/>
      <c r="M574" s="171"/>
      <c r="N574" s="171"/>
      <c r="O574" s="171"/>
      <c r="P574" s="171"/>
      <c r="Q574" s="171"/>
      <c r="R574" s="171"/>
      <c r="S574" s="171"/>
      <c r="T574" s="171"/>
    </row>
    <row r="575" spans="1:20">
      <c r="A575" s="166"/>
      <c r="B575" s="167"/>
      <c r="C575" s="167"/>
      <c r="D575" s="167"/>
      <c r="E575" s="168"/>
      <c r="F575" s="169"/>
      <c r="G575" s="170"/>
      <c r="H575" s="171"/>
      <c r="I575" s="171"/>
      <c r="J575" s="171"/>
      <c r="K575" s="171"/>
      <c r="L575" s="171"/>
      <c r="M575" s="171"/>
      <c r="N575" s="171"/>
      <c r="O575" s="171"/>
      <c r="P575" s="171"/>
      <c r="Q575" s="171"/>
      <c r="R575" s="171"/>
      <c r="S575" s="171"/>
      <c r="T575" s="171"/>
    </row>
    <row r="576" spans="1:20">
      <c r="A576" s="166"/>
      <c r="B576" s="167"/>
      <c r="C576" s="167"/>
      <c r="D576" s="167"/>
      <c r="E576" s="168"/>
      <c r="F576" s="169"/>
      <c r="G576" s="170"/>
      <c r="H576" s="171"/>
      <c r="I576" s="171"/>
      <c r="J576" s="171"/>
      <c r="K576" s="171"/>
      <c r="L576" s="171"/>
      <c r="M576" s="171"/>
      <c r="N576" s="171"/>
      <c r="O576" s="171"/>
      <c r="P576" s="171"/>
      <c r="Q576" s="171"/>
      <c r="R576" s="171"/>
      <c r="S576" s="171"/>
      <c r="T576" s="171"/>
    </row>
    <row r="577" spans="1:20">
      <c r="A577" s="166"/>
      <c r="B577" s="167"/>
      <c r="C577" s="167"/>
      <c r="D577" s="167"/>
      <c r="E577" s="168"/>
      <c r="F577" s="169"/>
      <c r="G577" s="170"/>
      <c r="H577" s="171"/>
      <c r="I577" s="171"/>
      <c r="J577" s="171"/>
      <c r="K577" s="171"/>
      <c r="L577" s="171"/>
      <c r="M577" s="171"/>
      <c r="N577" s="171"/>
      <c r="O577" s="171"/>
      <c r="P577" s="171"/>
      <c r="Q577" s="171"/>
      <c r="R577" s="171"/>
      <c r="S577" s="171"/>
      <c r="T577" s="171"/>
    </row>
    <row r="578" spans="1:20">
      <c r="A578" s="166"/>
      <c r="B578" s="167"/>
      <c r="C578" s="167"/>
      <c r="D578" s="167"/>
      <c r="E578" s="168"/>
      <c r="F578" s="169"/>
      <c r="G578" s="170"/>
      <c r="H578" s="171"/>
      <c r="I578" s="171"/>
      <c r="J578" s="171"/>
      <c r="K578" s="171"/>
      <c r="L578" s="171"/>
      <c r="M578" s="171"/>
      <c r="N578" s="171"/>
      <c r="O578" s="171"/>
      <c r="P578" s="171"/>
      <c r="Q578" s="171"/>
      <c r="R578" s="171"/>
      <c r="S578" s="171"/>
      <c r="T578" s="171"/>
    </row>
    <row r="579" spans="1:20">
      <c r="A579" s="166"/>
      <c r="B579" s="167"/>
      <c r="C579" s="167"/>
      <c r="D579" s="167"/>
      <c r="E579" s="168"/>
      <c r="F579" s="169"/>
      <c r="G579" s="170"/>
      <c r="H579" s="171"/>
      <c r="I579" s="171"/>
      <c r="J579" s="171"/>
      <c r="K579" s="171"/>
      <c r="L579" s="171"/>
      <c r="M579" s="171"/>
      <c r="N579" s="171"/>
      <c r="O579" s="171"/>
      <c r="P579" s="171"/>
      <c r="Q579" s="171"/>
      <c r="R579" s="171"/>
      <c r="S579" s="171"/>
      <c r="T579" s="171"/>
    </row>
    <row r="580" spans="1:20">
      <c r="A580" s="166"/>
      <c r="B580" s="167"/>
      <c r="C580" s="167"/>
      <c r="D580" s="167"/>
      <c r="E580" s="168"/>
      <c r="F580" s="169"/>
      <c r="G580" s="170"/>
      <c r="H580" s="171"/>
      <c r="I580" s="171"/>
      <c r="J580" s="171"/>
      <c r="K580" s="171"/>
      <c r="L580" s="171"/>
      <c r="M580" s="171"/>
      <c r="N580" s="171"/>
      <c r="O580" s="171"/>
      <c r="P580" s="171"/>
      <c r="Q580" s="171"/>
      <c r="R580" s="171"/>
      <c r="S580" s="171"/>
      <c r="T580" s="171"/>
    </row>
    <row r="581" spans="1:20">
      <c r="A581" s="166"/>
      <c r="B581" s="167"/>
      <c r="C581" s="167"/>
      <c r="D581" s="167"/>
      <c r="E581" s="168"/>
      <c r="F581" s="169"/>
      <c r="G581" s="170"/>
      <c r="H581" s="171"/>
      <c r="I581" s="171"/>
      <c r="J581" s="171"/>
      <c r="K581" s="171"/>
      <c r="L581" s="171"/>
      <c r="M581" s="171"/>
      <c r="N581" s="171"/>
      <c r="O581" s="171"/>
      <c r="P581" s="171"/>
      <c r="Q581" s="171"/>
      <c r="R581" s="171"/>
      <c r="S581" s="171"/>
      <c r="T581" s="171"/>
    </row>
    <row r="582" spans="1:20">
      <c r="A582" s="166"/>
      <c r="B582" s="167"/>
      <c r="C582" s="167"/>
      <c r="D582" s="167"/>
      <c r="E582" s="168"/>
      <c r="F582" s="169"/>
      <c r="G582" s="170"/>
      <c r="H582" s="171"/>
      <c r="I582" s="171"/>
      <c r="J582" s="171"/>
      <c r="K582" s="171"/>
      <c r="L582" s="171"/>
      <c r="M582" s="171"/>
      <c r="N582" s="171"/>
      <c r="O582" s="171"/>
      <c r="P582" s="171"/>
      <c r="Q582" s="171"/>
      <c r="R582" s="171"/>
      <c r="S582" s="171"/>
      <c r="T582" s="171"/>
    </row>
    <row r="583" spans="1:20">
      <c r="A583" s="166"/>
      <c r="B583" s="167"/>
      <c r="C583" s="167"/>
      <c r="D583" s="167"/>
      <c r="E583" s="168"/>
      <c r="F583" s="169"/>
      <c r="G583" s="170"/>
      <c r="H583" s="171"/>
      <c r="I583" s="171"/>
      <c r="J583" s="171"/>
      <c r="K583" s="171"/>
      <c r="L583" s="171"/>
      <c r="M583" s="171"/>
      <c r="N583" s="171"/>
      <c r="O583" s="171"/>
      <c r="P583" s="171"/>
      <c r="Q583" s="171"/>
      <c r="R583" s="171"/>
      <c r="S583" s="171"/>
      <c r="T583" s="171"/>
    </row>
    <row r="584" spans="1:20">
      <c r="A584" s="166"/>
      <c r="B584" s="167"/>
      <c r="C584" s="167"/>
      <c r="D584" s="167"/>
      <c r="E584" s="168"/>
      <c r="F584" s="169"/>
      <c r="G584" s="170"/>
      <c r="H584" s="171"/>
      <c r="I584" s="171"/>
      <c r="J584" s="171"/>
      <c r="K584" s="171"/>
      <c r="L584" s="171"/>
      <c r="M584" s="171"/>
      <c r="N584" s="171"/>
      <c r="O584" s="171"/>
      <c r="P584" s="171"/>
      <c r="Q584" s="171"/>
      <c r="R584" s="171"/>
      <c r="S584" s="171"/>
      <c r="T584" s="171"/>
    </row>
    <row r="585" spans="1:20">
      <c r="A585" s="166"/>
      <c r="B585" s="167"/>
      <c r="C585" s="167"/>
      <c r="D585" s="167"/>
      <c r="E585" s="168"/>
      <c r="F585" s="169"/>
      <c r="G585" s="170"/>
      <c r="H585" s="171"/>
      <c r="I585" s="171"/>
      <c r="J585" s="171"/>
      <c r="K585" s="171"/>
      <c r="L585" s="171"/>
      <c r="M585" s="171"/>
      <c r="N585" s="171"/>
      <c r="O585" s="171"/>
      <c r="P585" s="171"/>
      <c r="Q585" s="171"/>
      <c r="R585" s="171"/>
      <c r="S585" s="171"/>
      <c r="T585" s="171"/>
    </row>
    <row r="586" spans="1:20">
      <c r="A586" s="166"/>
      <c r="B586" s="167"/>
      <c r="C586" s="167"/>
      <c r="D586" s="167"/>
      <c r="E586" s="168"/>
      <c r="F586" s="169"/>
      <c r="G586" s="170"/>
      <c r="H586" s="171"/>
      <c r="I586" s="171"/>
      <c r="J586" s="171"/>
      <c r="K586" s="171"/>
      <c r="L586" s="171"/>
      <c r="M586" s="171"/>
      <c r="N586" s="171"/>
      <c r="O586" s="171"/>
      <c r="P586" s="171"/>
      <c r="Q586" s="171"/>
      <c r="R586" s="171"/>
      <c r="S586" s="171"/>
      <c r="T586" s="171"/>
    </row>
    <row r="587" spans="1:20">
      <c r="A587" s="166"/>
      <c r="B587" s="167"/>
      <c r="C587" s="167"/>
      <c r="D587" s="167"/>
      <c r="E587" s="168"/>
      <c r="F587" s="169"/>
      <c r="G587" s="170"/>
      <c r="H587" s="171"/>
      <c r="I587" s="171"/>
      <c r="J587" s="171"/>
      <c r="K587" s="171"/>
      <c r="L587" s="171"/>
      <c r="M587" s="171"/>
      <c r="N587" s="171"/>
      <c r="O587" s="171"/>
      <c r="P587" s="171"/>
      <c r="Q587" s="171"/>
      <c r="R587" s="171"/>
      <c r="S587" s="171"/>
      <c r="T587" s="171"/>
    </row>
    <row r="588" spans="1:20">
      <c r="A588" s="166"/>
      <c r="B588" s="167"/>
      <c r="C588" s="167"/>
      <c r="D588" s="167"/>
      <c r="E588" s="168"/>
      <c r="F588" s="169"/>
      <c r="G588" s="170"/>
      <c r="H588" s="171"/>
      <c r="I588" s="171"/>
      <c r="J588" s="171"/>
      <c r="K588" s="171"/>
      <c r="L588" s="171"/>
      <c r="M588" s="171"/>
      <c r="N588" s="171"/>
      <c r="O588" s="171"/>
      <c r="P588" s="171"/>
      <c r="Q588" s="171"/>
      <c r="R588" s="171"/>
      <c r="S588" s="171"/>
      <c r="T588" s="171"/>
    </row>
    <row r="589" spans="1:20">
      <c r="A589" s="166"/>
      <c r="B589" s="167"/>
      <c r="C589" s="167"/>
      <c r="D589" s="167"/>
      <c r="E589" s="168"/>
      <c r="F589" s="169"/>
      <c r="G589" s="170"/>
      <c r="H589" s="171"/>
      <c r="I589" s="171"/>
      <c r="J589" s="171"/>
      <c r="K589" s="171"/>
      <c r="L589" s="171"/>
      <c r="M589" s="171"/>
      <c r="N589" s="171"/>
      <c r="O589" s="171"/>
      <c r="P589" s="171"/>
      <c r="Q589" s="171"/>
      <c r="R589" s="171"/>
      <c r="S589" s="171"/>
      <c r="T589" s="171"/>
    </row>
    <row r="590" spans="1:20">
      <c r="A590" s="166"/>
      <c r="B590" s="167"/>
      <c r="C590" s="167"/>
      <c r="D590" s="167"/>
      <c r="E590" s="168"/>
      <c r="F590" s="169"/>
      <c r="G590" s="170"/>
      <c r="H590" s="171"/>
      <c r="I590" s="171"/>
      <c r="J590" s="171"/>
      <c r="K590" s="171"/>
      <c r="L590" s="171"/>
      <c r="M590" s="171"/>
      <c r="N590" s="171"/>
      <c r="O590" s="171"/>
      <c r="P590" s="171"/>
      <c r="Q590" s="171"/>
      <c r="R590" s="171"/>
      <c r="S590" s="171"/>
      <c r="T590" s="171"/>
    </row>
    <row r="591" spans="1:20">
      <c r="A591" s="166"/>
      <c r="B591" s="167"/>
      <c r="C591" s="167"/>
      <c r="D591" s="167"/>
      <c r="E591" s="168"/>
      <c r="F591" s="169"/>
      <c r="G591" s="170"/>
      <c r="H591" s="171"/>
      <c r="I591" s="171"/>
      <c r="J591" s="171"/>
      <c r="K591" s="171"/>
      <c r="L591" s="171"/>
      <c r="M591" s="171"/>
      <c r="N591" s="171"/>
      <c r="O591" s="171"/>
      <c r="P591" s="171"/>
      <c r="Q591" s="171"/>
      <c r="R591" s="171"/>
      <c r="S591" s="171"/>
      <c r="T591" s="171"/>
    </row>
    <row r="592" spans="1:20">
      <c r="A592" s="166"/>
      <c r="B592" s="167"/>
      <c r="C592" s="167"/>
      <c r="D592" s="167"/>
      <c r="E592" s="168"/>
      <c r="F592" s="169"/>
      <c r="G592" s="170"/>
      <c r="H592" s="171"/>
      <c r="I592" s="171"/>
      <c r="J592" s="171"/>
      <c r="K592" s="171"/>
      <c r="L592" s="171"/>
      <c r="M592" s="171"/>
      <c r="N592" s="171"/>
      <c r="O592" s="171"/>
      <c r="P592" s="171"/>
      <c r="Q592" s="171"/>
      <c r="R592" s="171"/>
      <c r="S592" s="171"/>
      <c r="T592" s="171"/>
    </row>
    <row r="593" spans="1:20">
      <c r="A593" s="166"/>
      <c r="B593" s="167"/>
      <c r="C593" s="167"/>
      <c r="D593" s="167"/>
      <c r="E593" s="168"/>
      <c r="F593" s="169"/>
      <c r="G593" s="170"/>
      <c r="H593" s="171"/>
      <c r="I593" s="171"/>
      <c r="J593" s="171"/>
      <c r="K593" s="171"/>
      <c r="L593" s="171"/>
      <c r="M593" s="171"/>
      <c r="N593" s="171"/>
      <c r="O593" s="171"/>
      <c r="P593" s="171"/>
      <c r="Q593" s="171"/>
      <c r="R593" s="171"/>
      <c r="S593" s="171"/>
      <c r="T593" s="171"/>
    </row>
    <row r="594" spans="1:20">
      <c r="A594" s="166"/>
      <c r="B594" s="167"/>
      <c r="C594" s="167"/>
      <c r="D594" s="167"/>
      <c r="E594" s="168"/>
      <c r="F594" s="169"/>
      <c r="G594" s="170"/>
      <c r="H594" s="171"/>
      <c r="I594" s="171"/>
      <c r="J594" s="171"/>
      <c r="K594" s="171"/>
      <c r="L594" s="171"/>
      <c r="M594" s="171"/>
      <c r="N594" s="171"/>
      <c r="O594" s="171"/>
      <c r="P594" s="171"/>
      <c r="Q594" s="171"/>
      <c r="R594" s="171"/>
      <c r="S594" s="171"/>
      <c r="T594" s="171"/>
    </row>
    <row r="595" spans="1:20">
      <c r="A595" s="166"/>
      <c r="B595" s="167"/>
      <c r="C595" s="167"/>
      <c r="D595" s="167"/>
      <c r="E595" s="168"/>
      <c r="F595" s="169"/>
      <c r="G595" s="170"/>
      <c r="H595" s="171"/>
      <c r="I595" s="171"/>
      <c r="J595" s="171"/>
      <c r="K595" s="171"/>
      <c r="L595" s="171"/>
      <c r="M595" s="171"/>
      <c r="N595" s="171"/>
      <c r="O595" s="171"/>
      <c r="P595" s="171"/>
      <c r="Q595" s="171"/>
      <c r="R595" s="171"/>
      <c r="S595" s="171"/>
      <c r="T595" s="171"/>
    </row>
    <row r="596" spans="1:20">
      <c r="A596" s="166"/>
      <c r="B596" s="167"/>
      <c r="C596" s="167"/>
      <c r="D596" s="167"/>
      <c r="E596" s="168"/>
      <c r="F596" s="169"/>
      <c r="G596" s="170"/>
      <c r="H596" s="171"/>
      <c r="I596" s="171"/>
      <c r="J596" s="171"/>
      <c r="K596" s="171"/>
      <c r="L596" s="171"/>
      <c r="M596" s="171"/>
      <c r="N596" s="171"/>
      <c r="O596" s="171"/>
      <c r="P596" s="171"/>
      <c r="Q596" s="171"/>
      <c r="R596" s="171"/>
      <c r="S596" s="171"/>
      <c r="T596" s="171"/>
    </row>
    <row r="597" spans="1:20">
      <c r="A597" s="166"/>
      <c r="B597" s="167"/>
      <c r="C597" s="167"/>
      <c r="D597" s="167"/>
      <c r="E597" s="168"/>
      <c r="F597" s="169"/>
      <c r="G597" s="170"/>
      <c r="H597" s="171"/>
      <c r="I597" s="171"/>
      <c r="J597" s="171"/>
      <c r="K597" s="171"/>
      <c r="L597" s="171"/>
      <c r="M597" s="171"/>
      <c r="N597" s="171"/>
      <c r="O597" s="171"/>
      <c r="P597" s="171"/>
      <c r="Q597" s="171"/>
      <c r="R597" s="171"/>
      <c r="S597" s="171"/>
      <c r="T597" s="171"/>
    </row>
    <row r="598" spans="1:20">
      <c r="A598" s="166"/>
      <c r="B598" s="167"/>
      <c r="C598" s="167"/>
      <c r="D598" s="167"/>
      <c r="E598" s="168"/>
      <c r="F598" s="169"/>
      <c r="G598" s="170"/>
      <c r="H598" s="171"/>
      <c r="I598" s="171"/>
      <c r="J598" s="171"/>
      <c r="K598" s="171"/>
      <c r="L598" s="171"/>
      <c r="M598" s="171"/>
      <c r="N598" s="171"/>
      <c r="O598" s="171"/>
      <c r="P598" s="171"/>
      <c r="Q598" s="171"/>
      <c r="R598" s="171"/>
      <c r="S598" s="171"/>
      <c r="T598" s="171"/>
    </row>
    <row r="599" spans="1:20">
      <c r="A599" s="166"/>
      <c r="B599" s="167"/>
      <c r="C599" s="167"/>
      <c r="D599" s="167"/>
      <c r="E599" s="168"/>
      <c r="F599" s="169"/>
      <c r="G599" s="170"/>
      <c r="H599" s="171"/>
      <c r="I599" s="171"/>
      <c r="J599" s="171"/>
      <c r="K599" s="171"/>
      <c r="L599" s="171"/>
      <c r="M599" s="171"/>
      <c r="N599" s="171"/>
      <c r="O599" s="171"/>
      <c r="P599" s="171"/>
      <c r="Q599" s="171"/>
      <c r="R599" s="171"/>
      <c r="S599" s="171"/>
      <c r="T599" s="171"/>
    </row>
    <row r="600" spans="1:20">
      <c r="A600" s="166"/>
      <c r="B600" s="167"/>
      <c r="C600" s="167"/>
      <c r="D600" s="167"/>
      <c r="E600" s="168"/>
      <c r="F600" s="169"/>
      <c r="G600" s="170"/>
      <c r="H600" s="171"/>
      <c r="I600" s="171"/>
      <c r="J600" s="171"/>
      <c r="K600" s="171"/>
      <c r="L600" s="171"/>
      <c r="M600" s="171"/>
      <c r="N600" s="171"/>
      <c r="O600" s="171"/>
      <c r="P600" s="171"/>
      <c r="Q600" s="171"/>
      <c r="R600" s="171"/>
      <c r="S600" s="171"/>
      <c r="T600" s="171"/>
    </row>
    <row r="601" spans="1:20">
      <c r="A601" s="166"/>
      <c r="B601" s="167"/>
      <c r="C601" s="167"/>
      <c r="D601" s="167"/>
      <c r="E601" s="168"/>
      <c r="F601" s="169"/>
      <c r="G601" s="170"/>
      <c r="H601" s="171"/>
      <c r="I601" s="171"/>
      <c r="J601" s="171"/>
      <c r="K601" s="171"/>
      <c r="L601" s="171"/>
      <c r="M601" s="171"/>
      <c r="N601" s="171"/>
      <c r="O601" s="171"/>
      <c r="P601" s="171"/>
      <c r="Q601" s="171"/>
      <c r="R601" s="171"/>
      <c r="S601" s="171"/>
      <c r="T601" s="171"/>
    </row>
    <row r="602" spans="1:20">
      <c r="A602" s="166"/>
      <c r="B602" s="167"/>
      <c r="C602" s="167"/>
      <c r="D602" s="167"/>
      <c r="E602" s="168"/>
      <c r="F602" s="169"/>
      <c r="G602" s="170"/>
      <c r="H602" s="171"/>
      <c r="I602" s="171"/>
      <c r="J602" s="171"/>
      <c r="K602" s="171"/>
      <c r="L602" s="171"/>
      <c r="M602" s="171"/>
      <c r="N602" s="171"/>
      <c r="O602" s="171"/>
      <c r="P602" s="171"/>
      <c r="Q602" s="171"/>
      <c r="R602" s="171"/>
      <c r="S602" s="171"/>
      <c r="T602" s="171"/>
    </row>
    <row r="603" spans="1:20">
      <c r="A603" s="166"/>
      <c r="B603" s="167"/>
      <c r="C603" s="167"/>
      <c r="D603" s="167"/>
      <c r="E603" s="168"/>
      <c r="F603" s="169"/>
      <c r="G603" s="170"/>
      <c r="H603" s="171"/>
      <c r="I603" s="171"/>
      <c r="J603" s="171"/>
      <c r="K603" s="171"/>
      <c r="L603" s="171"/>
      <c r="M603" s="171"/>
      <c r="N603" s="171"/>
      <c r="O603" s="171"/>
      <c r="P603" s="171"/>
      <c r="Q603" s="171"/>
      <c r="R603" s="171"/>
      <c r="S603" s="171"/>
      <c r="T603" s="171"/>
    </row>
    <row r="604" spans="1:20">
      <c r="A604" s="166"/>
      <c r="B604" s="167"/>
      <c r="C604" s="167"/>
      <c r="D604" s="167"/>
      <c r="E604" s="168"/>
      <c r="F604" s="169"/>
      <c r="G604" s="170"/>
      <c r="H604" s="171"/>
      <c r="I604" s="171"/>
      <c r="J604" s="171"/>
      <c r="K604" s="171"/>
      <c r="L604" s="171"/>
      <c r="M604" s="171"/>
      <c r="N604" s="171"/>
      <c r="O604" s="171"/>
      <c r="P604" s="171"/>
      <c r="Q604" s="171"/>
      <c r="R604" s="171"/>
      <c r="S604" s="171"/>
      <c r="T604" s="171"/>
    </row>
    <row r="605" spans="1:20">
      <c r="A605" s="166"/>
      <c r="B605" s="167"/>
      <c r="C605" s="167"/>
      <c r="D605" s="167"/>
      <c r="E605" s="168"/>
      <c r="F605" s="169"/>
      <c r="G605" s="170"/>
      <c r="H605" s="171"/>
      <c r="I605" s="171"/>
      <c r="J605" s="171"/>
      <c r="K605" s="171"/>
      <c r="L605" s="171"/>
      <c r="M605" s="171"/>
      <c r="N605" s="171"/>
      <c r="O605" s="171"/>
      <c r="P605" s="171"/>
      <c r="Q605" s="171"/>
      <c r="R605" s="171"/>
      <c r="S605" s="171"/>
      <c r="T605" s="171"/>
    </row>
    <row r="606" spans="1:20">
      <c r="A606" s="166"/>
      <c r="B606" s="167"/>
      <c r="C606" s="167"/>
      <c r="D606" s="167"/>
      <c r="E606" s="168"/>
      <c r="F606" s="169"/>
      <c r="G606" s="170"/>
      <c r="H606" s="171"/>
      <c r="I606" s="171"/>
      <c r="J606" s="171"/>
      <c r="K606" s="171"/>
      <c r="L606" s="171"/>
      <c r="M606" s="171"/>
      <c r="N606" s="171"/>
      <c r="O606" s="171"/>
      <c r="P606" s="171"/>
      <c r="Q606" s="171"/>
      <c r="R606" s="171"/>
      <c r="S606" s="171"/>
      <c r="T606" s="171"/>
    </row>
    <row r="607" spans="1:20">
      <c r="A607" s="166"/>
      <c r="B607" s="167"/>
      <c r="C607" s="167"/>
      <c r="D607" s="167"/>
      <c r="E607" s="168"/>
      <c r="F607" s="169"/>
      <c r="G607" s="170"/>
      <c r="H607" s="171"/>
      <c r="I607" s="171"/>
      <c r="J607" s="171"/>
      <c r="K607" s="171"/>
      <c r="L607" s="171"/>
      <c r="M607" s="171"/>
      <c r="N607" s="171"/>
      <c r="O607" s="171"/>
      <c r="P607" s="171"/>
      <c r="Q607" s="171"/>
      <c r="R607" s="171"/>
      <c r="S607" s="171"/>
      <c r="T607" s="171"/>
    </row>
    <row r="608" spans="1:20">
      <c r="A608" s="166"/>
      <c r="B608" s="167"/>
      <c r="C608" s="167"/>
      <c r="D608" s="167"/>
      <c r="E608" s="168"/>
      <c r="F608" s="169"/>
      <c r="G608" s="170"/>
      <c r="H608" s="171"/>
      <c r="I608" s="171"/>
      <c r="J608" s="171"/>
      <c r="K608" s="171"/>
      <c r="L608" s="171"/>
      <c r="M608" s="171"/>
      <c r="N608" s="171"/>
      <c r="O608" s="171"/>
      <c r="P608" s="171"/>
      <c r="Q608" s="171"/>
      <c r="R608" s="171"/>
      <c r="S608" s="171"/>
      <c r="T608" s="171"/>
    </row>
    <row r="609" spans="1:20">
      <c r="A609" s="166"/>
      <c r="B609" s="167"/>
      <c r="C609" s="167"/>
      <c r="D609" s="167"/>
      <c r="E609" s="168"/>
      <c r="F609" s="169"/>
      <c r="G609" s="170"/>
      <c r="H609" s="171"/>
      <c r="I609" s="171"/>
      <c r="J609" s="171"/>
      <c r="K609" s="171"/>
      <c r="L609" s="171"/>
      <c r="M609" s="171"/>
      <c r="N609" s="171"/>
      <c r="O609" s="171"/>
      <c r="P609" s="171"/>
      <c r="Q609" s="171"/>
      <c r="R609" s="171"/>
      <c r="S609" s="171"/>
      <c r="T609" s="171"/>
    </row>
    <row r="610" spans="1:20">
      <c r="A610" s="166"/>
      <c r="B610" s="167"/>
      <c r="C610" s="167"/>
      <c r="D610" s="167"/>
      <c r="E610" s="168"/>
      <c r="F610" s="169"/>
      <c r="G610" s="170"/>
      <c r="H610" s="171"/>
      <c r="I610" s="171"/>
      <c r="J610" s="171"/>
      <c r="K610" s="171"/>
      <c r="L610" s="171"/>
      <c r="M610" s="171"/>
      <c r="N610" s="171"/>
      <c r="O610" s="171"/>
      <c r="P610" s="171"/>
      <c r="Q610" s="171"/>
      <c r="R610" s="171"/>
      <c r="S610" s="171"/>
      <c r="T610" s="171"/>
    </row>
    <row r="611" spans="1:20">
      <c r="A611" s="166"/>
      <c r="B611" s="167"/>
      <c r="C611" s="167"/>
      <c r="D611" s="167"/>
      <c r="E611" s="168"/>
      <c r="F611" s="169"/>
      <c r="G611" s="170"/>
      <c r="H611" s="171"/>
      <c r="I611" s="171"/>
      <c r="J611" s="171"/>
      <c r="K611" s="171"/>
      <c r="L611" s="171"/>
      <c r="M611" s="171"/>
      <c r="N611" s="171"/>
      <c r="O611" s="171"/>
      <c r="P611" s="171"/>
      <c r="Q611" s="171"/>
      <c r="R611" s="171"/>
      <c r="S611" s="171"/>
      <c r="T611" s="171"/>
    </row>
    <row r="612" spans="1:20">
      <c r="A612" s="166"/>
      <c r="B612" s="167"/>
      <c r="C612" s="167"/>
      <c r="D612" s="167"/>
      <c r="E612" s="168"/>
      <c r="F612" s="169"/>
      <c r="G612" s="170"/>
      <c r="H612" s="171"/>
      <c r="I612" s="171"/>
      <c r="J612" s="171"/>
      <c r="K612" s="171"/>
      <c r="L612" s="171"/>
      <c r="M612" s="171"/>
      <c r="N612" s="171"/>
      <c r="O612" s="171"/>
      <c r="P612" s="171"/>
      <c r="Q612" s="171"/>
      <c r="R612" s="171"/>
      <c r="S612" s="171"/>
      <c r="T612" s="171"/>
    </row>
    <row r="613" spans="1:20">
      <c r="A613" s="166"/>
      <c r="B613" s="167"/>
      <c r="C613" s="167"/>
      <c r="D613" s="167"/>
      <c r="E613" s="168"/>
      <c r="F613" s="169"/>
      <c r="G613" s="170"/>
      <c r="H613" s="171"/>
      <c r="I613" s="171"/>
      <c r="J613" s="171"/>
      <c r="K613" s="171"/>
      <c r="L613" s="171"/>
      <c r="M613" s="171"/>
      <c r="N613" s="171"/>
      <c r="O613" s="171"/>
      <c r="P613" s="171"/>
      <c r="Q613" s="171"/>
      <c r="R613" s="171"/>
      <c r="S613" s="171"/>
      <c r="T613" s="171"/>
    </row>
    <row r="614" spans="1:20">
      <c r="A614" s="166"/>
      <c r="B614" s="167"/>
      <c r="C614" s="167"/>
      <c r="D614" s="167"/>
      <c r="E614" s="168"/>
      <c r="F614" s="169"/>
      <c r="G614" s="170"/>
      <c r="H614" s="171"/>
      <c r="I614" s="171"/>
      <c r="J614" s="171"/>
      <c r="K614" s="171"/>
      <c r="L614" s="171"/>
      <c r="M614" s="171"/>
      <c r="N614" s="171"/>
      <c r="O614" s="171"/>
      <c r="P614" s="171"/>
      <c r="Q614" s="171"/>
      <c r="R614" s="171"/>
      <c r="S614" s="171"/>
      <c r="T614" s="171"/>
    </row>
    <row r="615" spans="1:20">
      <c r="A615" s="166"/>
      <c r="B615" s="167"/>
      <c r="C615" s="167"/>
      <c r="D615" s="167"/>
      <c r="E615" s="168"/>
      <c r="F615" s="169"/>
      <c r="G615" s="170"/>
      <c r="H615" s="171"/>
      <c r="I615" s="171"/>
      <c r="J615" s="171"/>
      <c r="K615" s="171"/>
      <c r="L615" s="171"/>
      <c r="M615" s="171"/>
      <c r="N615" s="171"/>
      <c r="O615" s="171"/>
      <c r="P615" s="171"/>
      <c r="Q615" s="171"/>
      <c r="R615" s="171"/>
      <c r="S615" s="171"/>
      <c r="T615" s="171"/>
    </row>
    <row r="616" spans="1:20">
      <c r="A616" s="166"/>
      <c r="B616" s="167"/>
      <c r="C616" s="167"/>
      <c r="D616" s="167"/>
      <c r="E616" s="168"/>
      <c r="F616" s="169"/>
      <c r="G616" s="170"/>
      <c r="H616" s="171"/>
      <c r="I616" s="171"/>
      <c r="J616" s="171"/>
      <c r="K616" s="171"/>
      <c r="L616" s="171"/>
      <c r="M616" s="171"/>
      <c r="N616" s="171"/>
      <c r="O616" s="171"/>
      <c r="P616" s="171"/>
      <c r="Q616" s="171"/>
      <c r="R616" s="171"/>
      <c r="S616" s="171"/>
      <c r="T616" s="171"/>
    </row>
    <row r="617" spans="1:20">
      <c r="A617" s="166"/>
      <c r="B617" s="167"/>
      <c r="C617" s="167"/>
      <c r="D617" s="167"/>
      <c r="E617" s="168"/>
      <c r="F617" s="169"/>
      <c r="G617" s="170"/>
      <c r="H617" s="171"/>
      <c r="I617" s="171"/>
      <c r="J617" s="171"/>
      <c r="K617" s="171"/>
      <c r="L617" s="171"/>
      <c r="M617" s="171"/>
      <c r="N617" s="171"/>
      <c r="O617" s="171"/>
      <c r="P617" s="171"/>
      <c r="Q617" s="171"/>
      <c r="R617" s="171"/>
      <c r="S617" s="171"/>
      <c r="T617" s="171"/>
    </row>
    <row r="618" spans="1:20">
      <c r="A618" s="166"/>
      <c r="B618" s="167"/>
      <c r="C618" s="167"/>
      <c r="D618" s="167"/>
      <c r="E618" s="168"/>
      <c r="F618" s="169"/>
      <c r="G618" s="170"/>
      <c r="H618" s="171"/>
      <c r="I618" s="171"/>
      <c r="J618" s="171"/>
      <c r="K618" s="171"/>
      <c r="L618" s="171"/>
      <c r="M618" s="171"/>
      <c r="N618" s="171"/>
      <c r="O618" s="171"/>
      <c r="P618" s="171"/>
      <c r="Q618" s="171"/>
      <c r="R618" s="171"/>
      <c r="S618" s="171"/>
      <c r="T618" s="171"/>
    </row>
    <row r="619" spans="1:20">
      <c r="A619" s="166"/>
      <c r="B619" s="167"/>
      <c r="C619" s="167"/>
      <c r="D619" s="167"/>
      <c r="E619" s="168"/>
      <c r="F619" s="169"/>
      <c r="G619" s="170"/>
      <c r="H619" s="171"/>
      <c r="I619" s="171"/>
      <c r="J619" s="171"/>
      <c r="K619" s="171"/>
      <c r="L619" s="171"/>
      <c r="M619" s="171"/>
      <c r="N619" s="171"/>
      <c r="O619" s="171"/>
      <c r="P619" s="171"/>
      <c r="Q619" s="171"/>
      <c r="R619" s="171"/>
      <c r="S619" s="171"/>
      <c r="T619" s="171"/>
    </row>
    <row r="620" spans="1:20">
      <c r="A620" s="166"/>
      <c r="B620" s="167"/>
      <c r="C620" s="167"/>
      <c r="D620" s="167"/>
      <c r="E620" s="168"/>
      <c r="F620" s="169"/>
      <c r="G620" s="170"/>
      <c r="H620" s="171"/>
      <c r="I620" s="171"/>
      <c r="J620" s="171"/>
      <c r="K620" s="171"/>
      <c r="L620" s="171"/>
      <c r="M620" s="171"/>
      <c r="N620" s="171"/>
      <c r="O620" s="171"/>
      <c r="P620" s="171"/>
      <c r="Q620" s="171"/>
      <c r="R620" s="171"/>
      <c r="S620" s="171"/>
      <c r="T620" s="171"/>
    </row>
    <row r="621" spans="1:20">
      <c r="A621" s="166"/>
      <c r="B621" s="167"/>
      <c r="C621" s="167"/>
      <c r="D621" s="167"/>
      <c r="E621" s="168"/>
      <c r="F621" s="169"/>
      <c r="G621" s="170"/>
      <c r="H621" s="171"/>
      <c r="I621" s="171"/>
      <c r="J621" s="171"/>
      <c r="K621" s="171"/>
      <c r="L621" s="171"/>
      <c r="M621" s="171"/>
      <c r="N621" s="171"/>
      <c r="O621" s="171"/>
      <c r="P621" s="171"/>
      <c r="Q621" s="171"/>
      <c r="R621" s="171"/>
      <c r="S621" s="171"/>
      <c r="T621" s="171"/>
    </row>
    <row r="622" spans="1:20">
      <c r="A622" s="166"/>
      <c r="B622" s="167"/>
      <c r="C622" s="167"/>
      <c r="D622" s="167"/>
      <c r="E622" s="168"/>
      <c r="F622" s="169"/>
      <c r="G622" s="170"/>
      <c r="H622" s="171"/>
      <c r="I622" s="171"/>
      <c r="J622" s="171"/>
      <c r="K622" s="171"/>
      <c r="L622" s="171"/>
      <c r="M622" s="171"/>
      <c r="N622" s="171"/>
      <c r="O622" s="171"/>
      <c r="P622" s="171"/>
      <c r="Q622" s="171"/>
      <c r="R622" s="171"/>
      <c r="S622" s="171"/>
      <c r="T622" s="171"/>
    </row>
    <row r="623" spans="1:20">
      <c r="A623" s="166"/>
      <c r="B623" s="167"/>
      <c r="C623" s="167"/>
      <c r="D623" s="167"/>
      <c r="E623" s="168"/>
      <c r="F623" s="169"/>
      <c r="G623" s="170"/>
      <c r="H623" s="171"/>
      <c r="I623" s="171"/>
      <c r="J623" s="171"/>
      <c r="K623" s="171"/>
      <c r="L623" s="171"/>
      <c r="M623" s="171"/>
      <c r="N623" s="171"/>
      <c r="O623" s="171"/>
      <c r="P623" s="171"/>
      <c r="Q623" s="171"/>
      <c r="R623" s="171"/>
      <c r="S623" s="171"/>
      <c r="T623" s="171"/>
    </row>
    <row r="624" spans="1:20">
      <c r="A624" s="166"/>
      <c r="B624" s="167"/>
      <c r="C624" s="167"/>
      <c r="D624" s="167"/>
      <c r="E624" s="168"/>
      <c r="F624" s="169"/>
      <c r="G624" s="170"/>
      <c r="H624" s="171"/>
      <c r="I624" s="171"/>
      <c r="J624" s="171"/>
      <c r="K624" s="171"/>
      <c r="L624" s="171"/>
      <c r="M624" s="171"/>
      <c r="N624" s="171"/>
      <c r="O624" s="171"/>
      <c r="P624" s="171"/>
      <c r="Q624" s="171"/>
      <c r="R624" s="171"/>
      <c r="S624" s="171"/>
      <c r="T624" s="171"/>
    </row>
    <row r="625" spans="1:20">
      <c r="A625" s="166"/>
      <c r="B625" s="167"/>
      <c r="C625" s="167"/>
      <c r="D625" s="167"/>
      <c r="E625" s="168"/>
      <c r="F625" s="169"/>
      <c r="G625" s="170"/>
      <c r="H625" s="171"/>
      <c r="I625" s="171"/>
      <c r="J625" s="171"/>
      <c r="K625" s="171"/>
      <c r="L625" s="171"/>
      <c r="M625" s="171"/>
      <c r="N625" s="171"/>
      <c r="O625" s="171"/>
      <c r="P625" s="171"/>
      <c r="Q625" s="171"/>
      <c r="R625" s="171"/>
      <c r="S625" s="171"/>
      <c r="T625" s="171"/>
    </row>
    <row r="626" spans="1:20">
      <c r="A626" s="166"/>
      <c r="B626" s="167"/>
      <c r="C626" s="167"/>
      <c r="D626" s="167"/>
      <c r="E626" s="168"/>
      <c r="F626" s="169"/>
      <c r="G626" s="170"/>
      <c r="H626" s="171"/>
      <c r="I626" s="171"/>
      <c r="J626" s="171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</row>
    <row r="627" spans="1:20">
      <c r="A627" s="166"/>
      <c r="B627" s="167"/>
      <c r="C627" s="167"/>
      <c r="D627" s="167"/>
      <c r="E627" s="168"/>
      <c r="F627" s="169"/>
      <c r="G627" s="170"/>
      <c r="H627" s="171"/>
      <c r="I627" s="171"/>
      <c r="J627" s="171"/>
      <c r="K627" s="171"/>
      <c r="L627" s="171"/>
      <c r="M627" s="171"/>
      <c r="N627" s="171"/>
      <c r="O627" s="171"/>
      <c r="P627" s="171"/>
      <c r="Q627" s="171"/>
      <c r="R627" s="171"/>
      <c r="S627" s="171"/>
      <c r="T627" s="171"/>
    </row>
    <row r="628" spans="1:20">
      <c r="A628" s="166"/>
      <c r="B628" s="167"/>
      <c r="C628" s="167"/>
      <c r="D628" s="167"/>
      <c r="E628" s="168"/>
      <c r="F628" s="169"/>
      <c r="G628" s="170"/>
      <c r="H628" s="171"/>
      <c r="I628" s="171"/>
      <c r="J628" s="171"/>
      <c r="K628" s="171"/>
      <c r="L628" s="171"/>
      <c r="M628" s="171"/>
      <c r="N628" s="171"/>
      <c r="O628" s="171"/>
      <c r="P628" s="171"/>
      <c r="Q628" s="171"/>
      <c r="R628" s="171"/>
      <c r="S628" s="171"/>
      <c r="T628" s="171"/>
    </row>
    <row r="629" spans="1:20">
      <c r="A629" s="166"/>
      <c r="B629" s="167"/>
      <c r="C629" s="167"/>
      <c r="D629" s="167"/>
      <c r="E629" s="168"/>
      <c r="F629" s="169"/>
      <c r="G629" s="170"/>
      <c r="H629" s="171"/>
      <c r="I629" s="171"/>
      <c r="J629" s="171"/>
      <c r="K629" s="171"/>
      <c r="L629" s="171"/>
      <c r="M629" s="171"/>
      <c r="N629" s="171"/>
      <c r="O629" s="171"/>
      <c r="P629" s="171"/>
      <c r="Q629" s="171"/>
      <c r="R629" s="171"/>
      <c r="S629" s="171"/>
      <c r="T629" s="171"/>
    </row>
    <row r="630" spans="1:20">
      <c r="A630" s="166"/>
      <c r="B630" s="167"/>
      <c r="C630" s="167"/>
      <c r="D630" s="167"/>
      <c r="E630" s="168"/>
      <c r="F630" s="169"/>
      <c r="G630" s="170"/>
      <c r="H630" s="171"/>
      <c r="I630" s="171"/>
      <c r="J630" s="171"/>
      <c r="K630" s="171"/>
      <c r="L630" s="171"/>
      <c r="M630" s="171"/>
      <c r="N630" s="171"/>
      <c r="O630" s="171"/>
      <c r="P630" s="171"/>
      <c r="Q630" s="171"/>
      <c r="R630" s="171"/>
      <c r="S630" s="171"/>
      <c r="T630" s="171"/>
    </row>
    <row r="631" spans="1:20">
      <c r="A631" s="166"/>
      <c r="B631" s="167"/>
      <c r="C631" s="167"/>
      <c r="D631" s="167"/>
      <c r="E631" s="168"/>
      <c r="F631" s="169"/>
      <c r="G631" s="170"/>
      <c r="H631" s="171"/>
      <c r="I631" s="171"/>
      <c r="J631" s="171"/>
      <c r="K631" s="171"/>
      <c r="L631" s="171"/>
      <c r="M631" s="171"/>
      <c r="N631" s="171"/>
      <c r="O631" s="171"/>
      <c r="P631" s="171"/>
      <c r="Q631" s="171"/>
      <c r="R631" s="171"/>
      <c r="S631" s="171"/>
      <c r="T631" s="171"/>
    </row>
    <row r="632" spans="1:20">
      <c r="A632" s="166"/>
      <c r="B632" s="167"/>
      <c r="C632" s="167"/>
      <c r="D632" s="167"/>
      <c r="E632" s="168"/>
      <c r="F632" s="169"/>
      <c r="G632" s="170"/>
      <c r="H632" s="171"/>
      <c r="I632" s="171"/>
      <c r="J632" s="171"/>
      <c r="K632" s="171"/>
      <c r="L632" s="171"/>
      <c r="M632" s="171"/>
      <c r="N632" s="171"/>
      <c r="O632" s="171"/>
      <c r="P632" s="171"/>
      <c r="Q632" s="171"/>
      <c r="R632" s="171"/>
      <c r="S632" s="171"/>
      <c r="T632" s="171"/>
    </row>
    <row r="633" spans="1:20">
      <c r="A633" s="166"/>
      <c r="B633" s="167"/>
      <c r="C633" s="167"/>
      <c r="D633" s="167"/>
      <c r="E633" s="168"/>
      <c r="F633" s="169"/>
      <c r="G633" s="170"/>
      <c r="H633" s="171"/>
      <c r="I633" s="171"/>
      <c r="J633" s="171"/>
      <c r="K633" s="171"/>
      <c r="L633" s="171"/>
      <c r="M633" s="171"/>
      <c r="N633" s="171"/>
      <c r="O633" s="171"/>
      <c r="P633" s="171"/>
      <c r="Q633" s="171"/>
      <c r="R633" s="171"/>
      <c r="S633" s="171"/>
      <c r="T633" s="171"/>
    </row>
    <row r="634" spans="1:20">
      <c r="A634" s="166"/>
      <c r="B634" s="167"/>
      <c r="C634" s="167"/>
      <c r="D634" s="167"/>
      <c r="E634" s="168"/>
      <c r="F634" s="169"/>
      <c r="G634" s="170"/>
      <c r="H634" s="171"/>
      <c r="I634" s="171"/>
      <c r="J634" s="171"/>
      <c r="K634" s="171"/>
      <c r="L634" s="171"/>
      <c r="M634" s="171"/>
      <c r="N634" s="171"/>
      <c r="O634" s="171"/>
      <c r="P634" s="171"/>
      <c r="Q634" s="171"/>
      <c r="R634" s="171"/>
      <c r="S634" s="171"/>
      <c r="T634" s="171"/>
    </row>
    <row r="635" spans="1:20">
      <c r="A635" s="166"/>
      <c r="B635" s="167"/>
      <c r="C635" s="167"/>
      <c r="D635" s="167"/>
      <c r="E635" s="168"/>
      <c r="F635" s="169"/>
      <c r="G635" s="170"/>
      <c r="H635" s="171"/>
      <c r="I635" s="171"/>
      <c r="J635" s="171"/>
      <c r="K635" s="171"/>
      <c r="L635" s="171"/>
      <c r="M635" s="171"/>
      <c r="N635" s="171"/>
      <c r="O635" s="171"/>
      <c r="P635" s="171"/>
      <c r="Q635" s="171"/>
      <c r="R635" s="171"/>
      <c r="S635" s="171"/>
      <c r="T635" s="171"/>
    </row>
    <row r="636" spans="1:20">
      <c r="A636" s="166"/>
      <c r="B636" s="167"/>
      <c r="C636" s="167"/>
      <c r="D636" s="167"/>
      <c r="E636" s="168"/>
      <c r="F636" s="169"/>
      <c r="G636" s="170"/>
      <c r="H636" s="171"/>
      <c r="I636" s="171"/>
      <c r="J636" s="171"/>
      <c r="K636" s="171"/>
      <c r="L636" s="171"/>
      <c r="M636" s="171"/>
      <c r="N636" s="171"/>
      <c r="O636" s="171"/>
      <c r="P636" s="171"/>
      <c r="Q636" s="171"/>
      <c r="R636" s="171"/>
      <c r="S636" s="171"/>
      <c r="T636" s="171"/>
    </row>
    <row r="637" spans="1:20">
      <c r="A637" s="166"/>
      <c r="B637" s="167"/>
      <c r="C637" s="167"/>
      <c r="D637" s="167"/>
      <c r="E637" s="168"/>
      <c r="F637" s="169"/>
      <c r="G637" s="170"/>
      <c r="H637" s="171"/>
      <c r="I637" s="171"/>
      <c r="J637" s="171"/>
      <c r="K637" s="171"/>
      <c r="L637" s="171"/>
      <c r="M637" s="171"/>
      <c r="N637" s="171"/>
      <c r="O637" s="171"/>
      <c r="P637" s="171"/>
      <c r="Q637" s="171"/>
      <c r="R637" s="171"/>
      <c r="S637" s="171"/>
      <c r="T637" s="171"/>
    </row>
    <row r="638" spans="1:20">
      <c r="A638" s="166"/>
      <c r="B638" s="167"/>
      <c r="C638" s="167"/>
      <c r="D638" s="167"/>
      <c r="E638" s="168"/>
      <c r="F638" s="169"/>
      <c r="G638" s="170"/>
      <c r="H638" s="171"/>
      <c r="I638" s="171"/>
      <c r="J638" s="171"/>
      <c r="K638" s="171"/>
      <c r="L638" s="171"/>
      <c r="M638" s="171"/>
      <c r="N638" s="171"/>
      <c r="O638" s="171"/>
      <c r="P638" s="171"/>
      <c r="Q638" s="171"/>
      <c r="R638" s="171"/>
      <c r="S638" s="171"/>
      <c r="T638" s="171"/>
    </row>
    <row r="639" spans="1:20">
      <c r="A639" s="166"/>
      <c r="B639" s="167"/>
      <c r="C639" s="167"/>
      <c r="D639" s="167"/>
      <c r="E639" s="168"/>
      <c r="F639" s="169"/>
      <c r="G639" s="170"/>
      <c r="H639" s="171"/>
      <c r="I639" s="171"/>
      <c r="J639" s="171"/>
      <c r="K639" s="171"/>
      <c r="L639" s="171"/>
      <c r="M639" s="171"/>
      <c r="N639" s="171"/>
      <c r="O639" s="171"/>
      <c r="P639" s="171"/>
      <c r="Q639" s="171"/>
      <c r="R639" s="171"/>
      <c r="S639" s="171"/>
      <c r="T639" s="171"/>
    </row>
    <row r="640" spans="1:20">
      <c r="A640" s="166"/>
      <c r="B640" s="167"/>
      <c r="C640" s="167"/>
      <c r="D640" s="167"/>
      <c r="E640" s="168"/>
      <c r="F640" s="169"/>
      <c r="G640" s="170"/>
      <c r="H640" s="171"/>
      <c r="I640" s="171"/>
      <c r="J640" s="171"/>
      <c r="K640" s="171"/>
      <c r="L640" s="171"/>
      <c r="M640" s="171"/>
      <c r="N640" s="171"/>
      <c r="O640" s="171"/>
      <c r="P640" s="171"/>
      <c r="Q640" s="171"/>
      <c r="R640" s="171"/>
      <c r="S640" s="171"/>
      <c r="T640" s="171"/>
    </row>
    <row r="641" spans="1:20">
      <c r="A641" s="166"/>
      <c r="B641" s="167"/>
      <c r="C641" s="167"/>
      <c r="D641" s="167"/>
      <c r="E641" s="168"/>
      <c r="F641" s="169"/>
      <c r="G641" s="170"/>
      <c r="H641" s="171"/>
      <c r="I641" s="171"/>
      <c r="J641" s="171"/>
      <c r="K641" s="171"/>
      <c r="L641" s="171"/>
      <c r="M641" s="171"/>
      <c r="N641" s="171"/>
      <c r="O641" s="171"/>
      <c r="P641" s="171"/>
      <c r="Q641" s="171"/>
      <c r="R641" s="171"/>
      <c r="S641" s="171"/>
      <c r="T641" s="171"/>
    </row>
    <row r="642" spans="1:20">
      <c r="A642" s="166"/>
      <c r="B642" s="167"/>
      <c r="C642" s="167"/>
      <c r="D642" s="167"/>
      <c r="E642" s="168"/>
      <c r="F642" s="169"/>
      <c r="G642" s="170"/>
      <c r="H642" s="171"/>
      <c r="I642" s="171"/>
      <c r="J642" s="171"/>
      <c r="K642" s="171"/>
      <c r="L642" s="171"/>
      <c r="M642" s="171"/>
      <c r="N642" s="171"/>
      <c r="O642" s="171"/>
      <c r="P642" s="171"/>
      <c r="Q642" s="171"/>
      <c r="R642" s="171"/>
      <c r="S642" s="171"/>
      <c r="T642" s="171"/>
    </row>
    <row r="643" spans="1:20">
      <c r="A643" s="166"/>
      <c r="B643" s="167"/>
      <c r="C643" s="167"/>
      <c r="D643" s="167"/>
      <c r="E643" s="168"/>
      <c r="F643" s="169"/>
      <c r="G643" s="170"/>
      <c r="H643" s="171"/>
      <c r="I643" s="171"/>
      <c r="J643" s="171"/>
      <c r="K643" s="171"/>
      <c r="L643" s="171"/>
      <c r="M643" s="171"/>
      <c r="N643" s="171"/>
      <c r="O643" s="171"/>
      <c r="P643" s="171"/>
      <c r="Q643" s="171"/>
      <c r="R643" s="171"/>
      <c r="S643" s="171"/>
      <c r="T643" s="171"/>
    </row>
    <row r="644" spans="1:20">
      <c r="A644" s="166"/>
      <c r="B644" s="167"/>
      <c r="C644" s="167"/>
      <c r="D644" s="167"/>
      <c r="E644" s="168"/>
      <c r="F644" s="169"/>
      <c r="G644" s="170"/>
      <c r="H644" s="171"/>
      <c r="I644" s="171"/>
      <c r="J644" s="171"/>
      <c r="K644" s="171"/>
      <c r="L644" s="171"/>
      <c r="M644" s="171"/>
      <c r="N644" s="171"/>
      <c r="O644" s="171"/>
      <c r="P644" s="171"/>
      <c r="Q644" s="171"/>
      <c r="R644" s="171"/>
      <c r="S644" s="171"/>
      <c r="T644" s="171"/>
    </row>
    <row r="645" spans="1:20">
      <c r="A645" s="166"/>
      <c r="B645" s="167"/>
      <c r="C645" s="167"/>
      <c r="D645" s="167"/>
      <c r="E645" s="168"/>
      <c r="F645" s="169"/>
      <c r="G645" s="170"/>
      <c r="H645" s="171"/>
      <c r="I645" s="171"/>
      <c r="J645" s="171"/>
      <c r="K645" s="171"/>
      <c r="L645" s="171"/>
      <c r="M645" s="171"/>
      <c r="N645" s="171"/>
      <c r="O645" s="171"/>
      <c r="P645" s="171"/>
      <c r="Q645" s="171"/>
      <c r="R645" s="171"/>
      <c r="S645" s="171"/>
      <c r="T645" s="171"/>
    </row>
    <row r="646" spans="1:20">
      <c r="A646" s="166"/>
      <c r="B646" s="167"/>
      <c r="C646" s="167"/>
      <c r="D646" s="167"/>
      <c r="E646" s="168"/>
      <c r="F646" s="169"/>
      <c r="G646" s="170"/>
      <c r="H646" s="171"/>
      <c r="I646" s="171"/>
      <c r="J646" s="171"/>
      <c r="K646" s="171"/>
      <c r="L646" s="171"/>
      <c r="M646" s="171"/>
      <c r="N646" s="171"/>
      <c r="O646" s="171"/>
      <c r="P646" s="171"/>
      <c r="Q646" s="171"/>
      <c r="R646" s="171"/>
      <c r="S646" s="171"/>
      <c r="T646" s="171"/>
    </row>
    <row r="647" spans="1:20">
      <c r="A647" s="166"/>
      <c r="B647" s="167"/>
      <c r="C647" s="167"/>
      <c r="D647" s="167"/>
      <c r="E647" s="168"/>
      <c r="F647" s="169"/>
      <c r="G647" s="170"/>
      <c r="H647" s="171"/>
      <c r="I647" s="171"/>
      <c r="J647" s="171"/>
      <c r="K647" s="171"/>
      <c r="L647" s="171"/>
      <c r="M647" s="171"/>
      <c r="N647" s="171"/>
      <c r="O647" s="171"/>
      <c r="P647" s="171"/>
      <c r="Q647" s="171"/>
      <c r="R647" s="171"/>
      <c r="S647" s="171"/>
      <c r="T647" s="171"/>
    </row>
    <row r="648" spans="1:20">
      <c r="A648" s="166"/>
      <c r="B648" s="167"/>
      <c r="C648" s="167"/>
      <c r="D648" s="167"/>
      <c r="E648" s="168"/>
      <c r="F648" s="169"/>
      <c r="G648" s="170"/>
      <c r="H648" s="171"/>
      <c r="I648" s="171"/>
      <c r="J648" s="171"/>
      <c r="K648" s="171"/>
      <c r="L648" s="171"/>
      <c r="M648" s="171"/>
      <c r="N648" s="171"/>
      <c r="O648" s="171"/>
      <c r="P648" s="171"/>
      <c r="Q648" s="171"/>
      <c r="R648" s="171"/>
      <c r="S648" s="171"/>
      <c r="T648" s="171"/>
    </row>
    <row r="649" spans="1:20">
      <c r="A649" s="166"/>
      <c r="B649" s="167"/>
      <c r="C649" s="167"/>
      <c r="D649" s="167"/>
      <c r="E649" s="168"/>
      <c r="F649" s="169"/>
      <c r="G649" s="170"/>
      <c r="H649" s="171"/>
      <c r="I649" s="171"/>
      <c r="J649" s="171"/>
      <c r="K649" s="171"/>
      <c r="L649" s="171"/>
      <c r="M649" s="171"/>
      <c r="N649" s="171"/>
      <c r="O649" s="171"/>
      <c r="P649" s="171"/>
      <c r="Q649" s="171"/>
      <c r="R649" s="171"/>
      <c r="S649" s="171"/>
      <c r="T649" s="171"/>
    </row>
    <row r="650" spans="1:20">
      <c r="A650" s="166"/>
      <c r="B650" s="167"/>
      <c r="C650" s="167"/>
      <c r="D650" s="167"/>
      <c r="E650" s="168"/>
      <c r="F650" s="169"/>
      <c r="G650" s="170"/>
      <c r="H650" s="171"/>
      <c r="I650" s="171"/>
      <c r="J650" s="171"/>
      <c r="K650" s="171"/>
      <c r="L650" s="171"/>
      <c r="M650" s="171"/>
      <c r="N650" s="171"/>
      <c r="O650" s="171"/>
      <c r="P650" s="171"/>
      <c r="Q650" s="171"/>
      <c r="R650" s="171"/>
      <c r="S650" s="171"/>
      <c r="T650" s="171"/>
    </row>
    <row r="651" spans="1:20">
      <c r="A651" s="166"/>
      <c r="B651" s="167"/>
      <c r="C651" s="167"/>
      <c r="D651" s="167"/>
      <c r="E651" s="168"/>
      <c r="F651" s="169"/>
      <c r="G651" s="170"/>
      <c r="H651" s="171"/>
      <c r="I651" s="171"/>
      <c r="J651" s="171"/>
      <c r="K651" s="171"/>
      <c r="L651" s="171"/>
      <c r="M651" s="171"/>
      <c r="N651" s="171"/>
      <c r="O651" s="171"/>
      <c r="P651" s="171"/>
      <c r="Q651" s="171"/>
      <c r="R651" s="171"/>
      <c r="S651" s="171"/>
      <c r="T651" s="171"/>
    </row>
    <row r="652" spans="1:20">
      <c r="A652" s="166"/>
      <c r="B652" s="167"/>
      <c r="C652" s="167"/>
      <c r="D652" s="167"/>
      <c r="E652" s="168"/>
      <c r="F652" s="169"/>
      <c r="G652" s="170"/>
      <c r="H652" s="171"/>
      <c r="I652" s="171"/>
      <c r="J652" s="171"/>
      <c r="K652" s="171"/>
      <c r="L652" s="171"/>
      <c r="M652" s="171"/>
      <c r="N652" s="171"/>
      <c r="O652" s="171"/>
      <c r="P652" s="171"/>
      <c r="Q652" s="171"/>
      <c r="R652" s="171"/>
      <c r="S652" s="171"/>
      <c r="T652" s="171"/>
    </row>
    <row r="653" spans="1:20">
      <c r="A653" s="166"/>
      <c r="B653" s="167"/>
      <c r="C653" s="167"/>
      <c r="D653" s="167"/>
      <c r="E653" s="168"/>
      <c r="F653" s="169"/>
      <c r="G653" s="170"/>
      <c r="H653" s="171"/>
      <c r="I653" s="171"/>
      <c r="J653" s="171"/>
      <c r="K653" s="171"/>
      <c r="L653" s="171"/>
      <c r="M653" s="171"/>
      <c r="N653" s="171"/>
      <c r="O653" s="171"/>
      <c r="P653" s="171"/>
      <c r="Q653" s="171"/>
      <c r="R653" s="171"/>
      <c r="S653" s="171"/>
      <c r="T653" s="171"/>
    </row>
    <row r="654" spans="1:20">
      <c r="A654" s="166"/>
      <c r="B654" s="167"/>
      <c r="C654" s="167"/>
      <c r="D654" s="167"/>
      <c r="E654" s="168"/>
      <c r="F654" s="169"/>
      <c r="G654" s="170"/>
      <c r="H654" s="171"/>
      <c r="I654" s="171"/>
      <c r="J654" s="171"/>
      <c r="K654" s="171"/>
      <c r="L654" s="171"/>
      <c r="M654" s="171"/>
      <c r="N654" s="171"/>
      <c r="O654" s="171"/>
      <c r="P654" s="171"/>
      <c r="Q654" s="171"/>
      <c r="R654" s="171"/>
      <c r="S654" s="171"/>
      <c r="T654" s="171"/>
    </row>
    <row r="655" spans="1:20">
      <c r="A655" s="166"/>
      <c r="B655" s="167"/>
      <c r="C655" s="167"/>
      <c r="D655" s="167"/>
      <c r="E655" s="168"/>
      <c r="F655" s="169"/>
      <c r="G655" s="170"/>
      <c r="H655" s="171"/>
      <c r="I655" s="171"/>
      <c r="J655" s="171"/>
      <c r="K655" s="171"/>
      <c r="L655" s="171"/>
      <c r="M655" s="171"/>
      <c r="N655" s="171"/>
      <c r="O655" s="171"/>
      <c r="P655" s="171"/>
      <c r="Q655" s="171"/>
      <c r="R655" s="171"/>
      <c r="S655" s="171"/>
      <c r="T655" s="171"/>
    </row>
    <row r="656" spans="1:20">
      <c r="A656" s="166"/>
      <c r="B656" s="167"/>
      <c r="C656" s="167"/>
      <c r="D656" s="167"/>
      <c r="E656" s="168"/>
      <c r="F656" s="169"/>
      <c r="G656" s="170"/>
      <c r="H656" s="171"/>
      <c r="I656" s="171"/>
      <c r="J656" s="171"/>
      <c r="K656" s="171"/>
      <c r="L656" s="171"/>
      <c r="M656" s="171"/>
      <c r="N656" s="171"/>
      <c r="O656" s="171"/>
      <c r="P656" s="171"/>
      <c r="Q656" s="171"/>
      <c r="R656" s="171"/>
      <c r="S656" s="171"/>
      <c r="T656" s="171"/>
    </row>
    <row r="657" spans="1:20">
      <c r="A657" s="166"/>
      <c r="B657" s="167"/>
      <c r="C657" s="167"/>
      <c r="D657" s="167"/>
      <c r="E657" s="168"/>
      <c r="F657" s="169"/>
      <c r="G657" s="170"/>
      <c r="H657" s="171"/>
      <c r="I657" s="171"/>
      <c r="J657" s="171"/>
      <c r="K657" s="171"/>
      <c r="L657" s="171"/>
      <c r="M657" s="171"/>
      <c r="N657" s="171"/>
      <c r="O657" s="171"/>
      <c r="P657" s="171"/>
      <c r="Q657" s="171"/>
      <c r="R657" s="171"/>
      <c r="S657" s="171"/>
      <c r="T657" s="171"/>
    </row>
    <row r="658" spans="1:20">
      <c r="A658" s="166"/>
      <c r="B658" s="167"/>
      <c r="C658" s="167"/>
      <c r="D658" s="167"/>
      <c r="E658" s="168"/>
      <c r="F658" s="169"/>
      <c r="G658" s="170"/>
      <c r="H658" s="171"/>
      <c r="I658" s="171"/>
      <c r="J658" s="171"/>
      <c r="K658" s="171"/>
      <c r="L658" s="171"/>
      <c r="M658" s="171"/>
      <c r="N658" s="171"/>
      <c r="O658" s="171"/>
      <c r="P658" s="171"/>
      <c r="Q658" s="171"/>
      <c r="R658" s="171"/>
      <c r="S658" s="171"/>
      <c r="T658" s="171"/>
    </row>
    <row r="659" spans="1:20">
      <c r="A659" s="166"/>
      <c r="B659" s="167"/>
      <c r="C659" s="167"/>
      <c r="D659" s="167"/>
      <c r="E659" s="168"/>
      <c r="F659" s="169"/>
      <c r="G659" s="170"/>
      <c r="H659" s="171"/>
      <c r="I659" s="171"/>
      <c r="J659" s="171"/>
      <c r="K659" s="171"/>
      <c r="L659" s="171"/>
      <c r="M659" s="171"/>
      <c r="N659" s="171"/>
      <c r="O659" s="171"/>
      <c r="P659" s="171"/>
      <c r="Q659" s="171"/>
      <c r="R659" s="171"/>
      <c r="S659" s="171"/>
      <c r="T659" s="171"/>
    </row>
    <row r="660" spans="1:20">
      <c r="A660" s="166"/>
      <c r="B660" s="167"/>
      <c r="C660" s="167"/>
      <c r="D660" s="167"/>
      <c r="E660" s="168"/>
      <c r="F660" s="169"/>
      <c r="G660" s="170"/>
      <c r="H660" s="171"/>
      <c r="I660" s="171"/>
      <c r="J660" s="171"/>
      <c r="K660" s="171"/>
      <c r="L660" s="171"/>
      <c r="M660" s="171"/>
      <c r="N660" s="171"/>
      <c r="O660" s="171"/>
      <c r="P660" s="171"/>
      <c r="Q660" s="171"/>
      <c r="R660" s="171"/>
      <c r="S660" s="171"/>
      <c r="T660" s="171"/>
    </row>
    <row r="661" spans="1:20">
      <c r="A661" s="166"/>
      <c r="B661" s="167"/>
      <c r="C661" s="167"/>
      <c r="D661" s="167"/>
      <c r="E661" s="168"/>
      <c r="F661" s="169"/>
      <c r="G661" s="170"/>
      <c r="H661" s="171"/>
      <c r="I661" s="171"/>
      <c r="J661" s="171"/>
      <c r="K661" s="171"/>
      <c r="L661" s="171"/>
      <c r="M661" s="171"/>
      <c r="N661" s="171"/>
      <c r="O661" s="171"/>
      <c r="P661" s="171"/>
      <c r="Q661" s="171"/>
      <c r="R661" s="171"/>
      <c r="S661" s="171"/>
      <c r="T661" s="171"/>
    </row>
    <row r="662" spans="1:20">
      <c r="A662" s="166"/>
      <c r="B662" s="167"/>
      <c r="C662" s="167"/>
      <c r="D662" s="167"/>
      <c r="E662" s="168"/>
      <c r="F662" s="169"/>
      <c r="G662" s="170"/>
      <c r="H662" s="171"/>
      <c r="I662" s="171"/>
      <c r="J662" s="171"/>
      <c r="K662" s="171"/>
      <c r="L662" s="171"/>
      <c r="M662" s="171"/>
      <c r="N662" s="171"/>
      <c r="O662" s="171"/>
      <c r="P662" s="171"/>
      <c r="Q662" s="171"/>
      <c r="R662" s="171"/>
      <c r="S662" s="171"/>
      <c r="T662" s="171"/>
    </row>
    <row r="663" spans="1:20">
      <c r="A663" s="166"/>
      <c r="B663" s="167"/>
      <c r="C663" s="167"/>
      <c r="D663" s="167"/>
      <c r="E663" s="168"/>
      <c r="F663" s="169"/>
      <c r="G663" s="170"/>
      <c r="H663" s="171"/>
      <c r="I663" s="171"/>
      <c r="J663" s="171"/>
      <c r="K663" s="171"/>
      <c r="L663" s="171"/>
      <c r="M663" s="171"/>
      <c r="N663" s="171"/>
      <c r="O663" s="171"/>
      <c r="P663" s="171"/>
      <c r="Q663" s="171"/>
      <c r="R663" s="171"/>
      <c r="S663" s="171"/>
      <c r="T663" s="171"/>
    </row>
    <row r="664" spans="1:20">
      <c r="A664" s="166"/>
      <c r="B664" s="167"/>
      <c r="C664" s="167"/>
      <c r="D664" s="167"/>
      <c r="E664" s="168"/>
      <c r="F664" s="169"/>
      <c r="G664" s="170"/>
      <c r="H664" s="171"/>
      <c r="I664" s="171"/>
      <c r="J664" s="171"/>
      <c r="K664" s="171"/>
      <c r="L664" s="171"/>
      <c r="M664" s="171"/>
      <c r="N664" s="171"/>
      <c r="O664" s="171"/>
      <c r="P664" s="171"/>
      <c r="Q664" s="171"/>
      <c r="R664" s="171"/>
      <c r="S664" s="171"/>
      <c r="T664" s="171"/>
    </row>
    <row r="665" spans="1:20">
      <c r="A665" s="166"/>
      <c r="B665" s="167"/>
      <c r="C665" s="167"/>
      <c r="D665" s="167"/>
      <c r="E665" s="168"/>
      <c r="F665" s="169"/>
      <c r="G665" s="170"/>
      <c r="H665" s="171"/>
      <c r="I665" s="171"/>
      <c r="J665" s="171"/>
      <c r="K665" s="171"/>
      <c r="L665" s="171"/>
      <c r="M665" s="171"/>
      <c r="N665" s="171"/>
      <c r="O665" s="171"/>
      <c r="P665" s="171"/>
      <c r="Q665" s="171"/>
      <c r="R665" s="171"/>
      <c r="S665" s="171"/>
      <c r="T665" s="171"/>
    </row>
    <row r="666" spans="1:20">
      <c r="A666" s="166"/>
      <c r="B666" s="167"/>
      <c r="C666" s="167"/>
      <c r="D666" s="167"/>
      <c r="E666" s="168"/>
      <c r="F666" s="169"/>
      <c r="G666" s="170"/>
      <c r="H666" s="171"/>
      <c r="I666" s="171"/>
      <c r="J666" s="171"/>
      <c r="K666" s="171"/>
      <c r="L666" s="171"/>
      <c r="M666" s="171"/>
      <c r="N666" s="171"/>
      <c r="O666" s="171"/>
      <c r="P666" s="171"/>
      <c r="Q666" s="171"/>
      <c r="R666" s="171"/>
      <c r="S666" s="171"/>
      <c r="T666" s="171"/>
    </row>
    <row r="667" spans="1:20">
      <c r="A667" s="166"/>
      <c r="B667" s="167"/>
      <c r="C667" s="167"/>
      <c r="D667" s="167"/>
      <c r="E667" s="168"/>
      <c r="F667" s="169"/>
      <c r="G667" s="170"/>
      <c r="H667" s="171"/>
      <c r="I667" s="171"/>
      <c r="J667" s="171"/>
      <c r="K667" s="171"/>
      <c r="L667" s="171"/>
      <c r="M667" s="171"/>
      <c r="N667" s="171"/>
      <c r="O667" s="171"/>
      <c r="P667" s="171"/>
      <c r="Q667" s="171"/>
      <c r="R667" s="171"/>
      <c r="S667" s="171"/>
      <c r="T667" s="171"/>
    </row>
    <row r="668" spans="1:20">
      <c r="A668" s="166"/>
      <c r="B668" s="167"/>
      <c r="C668" s="167"/>
      <c r="D668" s="167"/>
      <c r="E668" s="168"/>
      <c r="F668" s="169"/>
      <c r="G668" s="170"/>
      <c r="H668" s="171"/>
      <c r="I668" s="171"/>
      <c r="J668" s="171"/>
      <c r="K668" s="171"/>
      <c r="L668" s="171"/>
      <c r="M668" s="171"/>
      <c r="N668" s="171"/>
      <c r="O668" s="171"/>
      <c r="P668" s="171"/>
      <c r="Q668" s="171"/>
      <c r="R668" s="171"/>
      <c r="S668" s="171"/>
      <c r="T668" s="171"/>
    </row>
    <row r="669" spans="1:20">
      <c r="A669" s="166"/>
      <c r="B669" s="167"/>
      <c r="C669" s="167"/>
      <c r="D669" s="167"/>
      <c r="E669" s="168"/>
      <c r="F669" s="169"/>
      <c r="G669" s="170"/>
      <c r="H669" s="171"/>
      <c r="I669" s="171"/>
      <c r="J669" s="171"/>
      <c r="K669" s="171"/>
      <c r="L669" s="171"/>
      <c r="M669" s="171"/>
      <c r="N669" s="171"/>
      <c r="O669" s="171"/>
      <c r="P669" s="171"/>
      <c r="Q669" s="171"/>
      <c r="R669" s="171"/>
      <c r="S669" s="171"/>
      <c r="T669" s="171"/>
    </row>
    <row r="670" spans="1:20">
      <c r="A670" s="166"/>
      <c r="B670" s="167"/>
      <c r="C670" s="167"/>
      <c r="D670" s="167"/>
      <c r="E670" s="168"/>
      <c r="F670" s="169"/>
      <c r="G670" s="170"/>
      <c r="H670" s="171"/>
      <c r="I670" s="171"/>
      <c r="J670" s="171"/>
      <c r="K670" s="171"/>
      <c r="L670" s="171"/>
      <c r="M670" s="171"/>
      <c r="N670" s="171"/>
      <c r="O670" s="171"/>
      <c r="P670" s="171"/>
      <c r="Q670" s="171"/>
      <c r="R670" s="171"/>
      <c r="S670" s="171"/>
      <c r="T670" s="171"/>
    </row>
    <row r="671" spans="1:20">
      <c r="A671" s="166"/>
      <c r="B671" s="167"/>
      <c r="C671" s="167"/>
      <c r="D671" s="167"/>
      <c r="E671" s="168"/>
      <c r="F671" s="169"/>
      <c r="G671" s="170"/>
      <c r="H671" s="171"/>
      <c r="I671" s="171"/>
      <c r="J671" s="171"/>
      <c r="K671" s="171"/>
      <c r="L671" s="171"/>
      <c r="M671" s="171"/>
      <c r="N671" s="171"/>
      <c r="O671" s="171"/>
      <c r="P671" s="171"/>
      <c r="Q671" s="171"/>
      <c r="R671" s="171"/>
      <c r="S671" s="171"/>
      <c r="T671" s="171"/>
    </row>
    <row r="672" spans="1:20">
      <c r="A672" s="166"/>
      <c r="B672" s="167"/>
      <c r="C672" s="167"/>
      <c r="D672" s="167"/>
      <c r="E672" s="168"/>
      <c r="F672" s="169"/>
      <c r="G672" s="170"/>
      <c r="H672" s="171"/>
      <c r="I672" s="171"/>
      <c r="J672" s="171"/>
      <c r="K672" s="171"/>
      <c r="L672" s="171"/>
      <c r="M672" s="171"/>
      <c r="N672" s="171"/>
      <c r="O672" s="171"/>
      <c r="P672" s="171"/>
      <c r="Q672" s="171"/>
      <c r="R672" s="171"/>
      <c r="S672" s="171"/>
      <c r="T672" s="171"/>
    </row>
  </sheetData>
  <mergeCells count="21">
    <mergeCell ref="D3:D4"/>
    <mergeCell ref="D5:D6"/>
    <mergeCell ref="D7:D8"/>
    <mergeCell ref="D9:D12"/>
    <mergeCell ref="D13:D14"/>
    <mergeCell ref="C1:E1"/>
    <mergeCell ref="D16:D17"/>
    <mergeCell ref="D18:D21"/>
    <mergeCell ref="D22:D23"/>
    <mergeCell ref="D55:D56"/>
    <mergeCell ref="D53:D54"/>
    <mergeCell ref="D24:D26"/>
    <mergeCell ref="D27:D28"/>
    <mergeCell ref="D29:D31"/>
    <mergeCell ref="D32:D33"/>
    <mergeCell ref="D35:D37"/>
    <mergeCell ref="D38:D39"/>
    <mergeCell ref="D40:D42"/>
    <mergeCell ref="D45:D46"/>
    <mergeCell ref="D47:D48"/>
    <mergeCell ref="D49:D50"/>
  </mergeCells>
  <printOptions horizontalCentered="1" verticalCentered="1"/>
  <pageMargins left="0.70866141732283472" right="0.70866141732283472" top="0.74803149606299213" bottom="0.74803149606299213" header="0" footer="0"/>
  <pageSetup scale="85" orientation="landscape" r:id="rId1"/>
  <rowBreaks count="1" manualBreakCount="1">
    <brk id="2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0"/>
  <dimension ref="A1:K194"/>
  <sheetViews>
    <sheetView view="pageBreakPreview" zoomScaleSheetLayoutView="100" workbookViewId="0">
      <selection activeCell="L15" sqref="L15"/>
    </sheetView>
  </sheetViews>
  <sheetFormatPr defaultColWidth="9.140625" defaultRowHeight="18" customHeight="1"/>
  <cols>
    <col min="1" max="1" width="8.140625" style="16" customWidth="1"/>
    <col min="2" max="2" width="18.7109375" style="19" customWidth="1"/>
    <col min="3" max="3" width="14.140625" style="19" customWidth="1"/>
    <col min="4" max="4" width="22.28515625" style="19" customWidth="1"/>
    <col min="5" max="5" width="22.42578125" style="19" customWidth="1"/>
    <col min="6" max="6" width="21.140625" style="19" customWidth="1"/>
    <col min="7" max="7" width="14.42578125" style="16" hidden="1" customWidth="1"/>
    <col min="8" max="8" width="11.42578125" style="16" hidden="1" customWidth="1"/>
    <col min="9" max="9" width="14.5703125" style="19" customWidth="1"/>
    <col min="10" max="16384" width="9.140625" style="19"/>
  </cols>
  <sheetData>
    <row r="1" spans="1:11" ht="25.5" customHeight="1">
      <c r="C1" s="662" t="s">
        <v>1098</v>
      </c>
      <c r="D1" s="662"/>
      <c r="E1" s="662"/>
    </row>
    <row r="2" spans="1:11" s="16" customFormat="1" ht="31.5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53</v>
      </c>
      <c r="G2" s="377" t="s">
        <v>26</v>
      </c>
      <c r="H2" s="8" t="s">
        <v>104</v>
      </c>
      <c r="I2" s="659"/>
      <c r="J2" s="660"/>
      <c r="K2" s="660"/>
    </row>
    <row r="3" spans="1:11" ht="26.25" customHeight="1">
      <c r="A3" s="117">
        <v>1</v>
      </c>
      <c r="B3" s="117" t="s">
        <v>606</v>
      </c>
      <c r="C3" s="371" t="s">
        <v>1097</v>
      </c>
      <c r="D3" s="661" t="s">
        <v>148</v>
      </c>
      <c r="E3" s="371" t="s">
        <v>607</v>
      </c>
      <c r="F3" s="340">
        <v>628818</v>
      </c>
      <c r="G3" s="383">
        <v>80</v>
      </c>
      <c r="H3" s="25">
        <v>8</v>
      </c>
    </row>
    <row r="4" spans="1:11" ht="26.25" customHeight="1">
      <c r="A4" s="117">
        <v>2</v>
      </c>
      <c r="B4" s="117" t="s">
        <v>606</v>
      </c>
      <c r="C4" s="411" t="s">
        <v>1097</v>
      </c>
      <c r="D4" s="661"/>
      <c r="E4" s="390" t="s">
        <v>148</v>
      </c>
      <c r="F4" s="362">
        <v>628961</v>
      </c>
      <c r="G4" s="384">
        <v>2.6</v>
      </c>
      <c r="H4" s="312"/>
    </row>
    <row r="5" spans="1:11" ht="26.25" customHeight="1">
      <c r="A5" s="117">
        <v>3</v>
      </c>
      <c r="B5" s="117" t="s">
        <v>606</v>
      </c>
      <c r="C5" s="411" t="s">
        <v>1097</v>
      </c>
      <c r="D5" s="371" t="s">
        <v>150</v>
      </c>
      <c r="E5" s="371" t="s">
        <v>151</v>
      </c>
      <c r="F5" s="340">
        <v>629230</v>
      </c>
      <c r="G5" s="385">
        <v>45</v>
      </c>
      <c r="H5" s="25">
        <v>21</v>
      </c>
    </row>
    <row r="6" spans="1:11" ht="26.25" customHeight="1">
      <c r="A6" s="117">
        <v>4</v>
      </c>
      <c r="B6" s="117" t="s">
        <v>606</v>
      </c>
      <c r="C6" s="411" t="s">
        <v>1097</v>
      </c>
      <c r="D6" s="371" t="s">
        <v>152</v>
      </c>
      <c r="E6" s="371" t="s">
        <v>153</v>
      </c>
      <c r="F6" s="340">
        <v>629198</v>
      </c>
      <c r="G6" s="385">
        <v>245.15</v>
      </c>
      <c r="H6" s="25">
        <v>20</v>
      </c>
    </row>
    <row r="7" spans="1:11" ht="26.25" customHeight="1">
      <c r="A7" s="117">
        <v>5</v>
      </c>
      <c r="B7" s="117" t="s">
        <v>606</v>
      </c>
      <c r="C7" s="411" t="s">
        <v>1097</v>
      </c>
      <c r="D7" s="371" t="s">
        <v>145</v>
      </c>
      <c r="E7" s="371" t="s">
        <v>145</v>
      </c>
      <c r="F7" s="340">
        <v>629365</v>
      </c>
      <c r="G7" s="386">
        <v>300</v>
      </c>
      <c r="H7" s="25">
        <v>27</v>
      </c>
    </row>
    <row r="8" spans="1:11" ht="26.25" customHeight="1">
      <c r="A8" s="117">
        <v>6</v>
      </c>
      <c r="B8" s="117" t="s">
        <v>606</v>
      </c>
      <c r="C8" s="411" t="s">
        <v>1097</v>
      </c>
      <c r="D8" s="371" t="s">
        <v>145</v>
      </c>
      <c r="E8" s="371" t="s">
        <v>146</v>
      </c>
      <c r="F8" s="340">
        <v>629470</v>
      </c>
      <c r="G8" s="387">
        <v>50</v>
      </c>
      <c r="H8" s="25">
        <v>29</v>
      </c>
    </row>
    <row r="9" spans="1:11" ht="26.25" customHeight="1">
      <c r="A9" s="117">
        <v>7</v>
      </c>
      <c r="B9" s="117" t="s">
        <v>606</v>
      </c>
      <c r="C9" s="411" t="s">
        <v>1097</v>
      </c>
      <c r="D9" s="371" t="s">
        <v>145</v>
      </c>
      <c r="E9" s="371" t="s">
        <v>147</v>
      </c>
      <c r="F9" s="340">
        <v>629534</v>
      </c>
      <c r="G9" s="388">
        <v>50</v>
      </c>
      <c r="H9" s="25">
        <v>39</v>
      </c>
    </row>
    <row r="10" spans="1:11" ht="26.25" customHeight="1">
      <c r="A10" s="117">
        <v>8</v>
      </c>
      <c r="B10" s="117" t="s">
        <v>606</v>
      </c>
      <c r="C10" s="411" t="s">
        <v>1097</v>
      </c>
      <c r="D10" s="371" t="s">
        <v>154</v>
      </c>
      <c r="E10" s="371" t="s">
        <v>155</v>
      </c>
      <c r="F10" s="340">
        <v>628707</v>
      </c>
      <c r="G10" s="388">
        <v>49</v>
      </c>
      <c r="H10" s="25">
        <v>4</v>
      </c>
    </row>
    <row r="11" spans="1:11" ht="26.25" customHeight="1">
      <c r="A11" s="117">
        <v>9</v>
      </c>
      <c r="B11" s="117" t="s">
        <v>606</v>
      </c>
      <c r="C11" s="411" t="s">
        <v>1097</v>
      </c>
      <c r="D11" s="371" t="s">
        <v>156</v>
      </c>
      <c r="E11" s="371" t="s">
        <v>608</v>
      </c>
      <c r="F11" s="340">
        <v>629298</v>
      </c>
      <c r="G11" s="388">
        <v>700</v>
      </c>
      <c r="H11" s="25">
        <v>23</v>
      </c>
    </row>
    <row r="12" spans="1:11" ht="26.25" customHeight="1">
      <c r="A12" s="117">
        <v>10</v>
      </c>
      <c r="B12" s="117" t="s">
        <v>606</v>
      </c>
      <c r="C12" s="411" t="s">
        <v>1097</v>
      </c>
      <c r="D12" s="371" t="s">
        <v>156</v>
      </c>
      <c r="E12" s="371" t="s">
        <v>156</v>
      </c>
      <c r="F12" s="340">
        <v>629472</v>
      </c>
      <c r="G12" s="389">
        <v>400</v>
      </c>
      <c r="H12" s="25">
        <v>30</v>
      </c>
    </row>
    <row r="13" spans="1:11" ht="26.25" customHeight="1">
      <c r="A13" s="117">
        <v>11</v>
      </c>
      <c r="B13" s="117" t="s">
        <v>606</v>
      </c>
      <c r="C13" s="411" t="s">
        <v>1097</v>
      </c>
      <c r="D13" s="371" t="s">
        <v>156</v>
      </c>
      <c r="E13" s="371" t="s">
        <v>163</v>
      </c>
      <c r="F13" s="340">
        <v>628805</v>
      </c>
      <c r="G13" s="389">
        <v>70</v>
      </c>
      <c r="H13" s="25">
        <v>7</v>
      </c>
    </row>
    <row r="14" spans="1:11" ht="26.25" customHeight="1">
      <c r="A14" s="117">
        <v>12</v>
      </c>
      <c r="B14" s="117" t="s">
        <v>606</v>
      </c>
      <c r="C14" s="411" t="s">
        <v>1097</v>
      </c>
      <c r="D14" s="371" t="s">
        <v>609</v>
      </c>
      <c r="E14" s="371" t="s">
        <v>157</v>
      </c>
      <c r="F14" s="340">
        <v>628711</v>
      </c>
      <c r="G14" s="389">
        <v>140</v>
      </c>
      <c r="H14" s="25">
        <v>5</v>
      </c>
    </row>
    <row r="15" spans="1:11" ht="26.25" customHeight="1">
      <c r="A15" s="117">
        <v>13</v>
      </c>
      <c r="B15" s="117" t="s">
        <v>606</v>
      </c>
      <c r="C15" s="411" t="s">
        <v>1097</v>
      </c>
      <c r="D15" s="371" t="s">
        <v>609</v>
      </c>
      <c r="E15" s="371" t="s">
        <v>144</v>
      </c>
      <c r="F15" s="340">
        <v>628885</v>
      </c>
      <c r="G15" s="389">
        <v>205</v>
      </c>
      <c r="H15" s="25">
        <v>10</v>
      </c>
    </row>
    <row r="16" spans="1:11" ht="26.25" customHeight="1">
      <c r="A16" s="117">
        <v>14</v>
      </c>
      <c r="B16" s="117" t="s">
        <v>606</v>
      </c>
      <c r="C16" s="411" t="s">
        <v>1097</v>
      </c>
      <c r="D16" s="371" t="s">
        <v>609</v>
      </c>
      <c r="E16" s="371" t="s">
        <v>143</v>
      </c>
      <c r="F16" s="340">
        <v>629501</v>
      </c>
      <c r="G16" s="389">
        <v>100</v>
      </c>
      <c r="H16" s="25">
        <v>35</v>
      </c>
    </row>
    <row r="17" spans="7:7" ht="18" customHeight="1">
      <c r="G17" s="19"/>
    </row>
    <row r="18" spans="7:7" ht="18" customHeight="1">
      <c r="G18" s="19"/>
    </row>
    <row r="19" spans="7:7" ht="18" customHeight="1">
      <c r="G19" s="19"/>
    </row>
    <row r="20" spans="7:7" ht="18" customHeight="1">
      <c r="G20" s="19"/>
    </row>
    <row r="21" spans="7:7" ht="18" customHeight="1">
      <c r="G21" s="19"/>
    </row>
    <row r="22" spans="7:7" ht="18" customHeight="1">
      <c r="G22" s="19"/>
    </row>
    <row r="23" spans="7:7" ht="18" customHeight="1">
      <c r="G23" s="19"/>
    </row>
    <row r="24" spans="7:7" ht="18" customHeight="1">
      <c r="G24" s="19"/>
    </row>
    <row r="25" spans="7:7" ht="18" customHeight="1">
      <c r="G25" s="19"/>
    </row>
    <row r="26" spans="7:7" ht="18" customHeight="1">
      <c r="G26" s="19"/>
    </row>
    <row r="27" spans="7:7" ht="18" customHeight="1">
      <c r="G27" s="19"/>
    </row>
    <row r="28" spans="7:7" ht="18" customHeight="1">
      <c r="G28" s="19"/>
    </row>
    <row r="29" spans="7:7" ht="18" customHeight="1">
      <c r="G29" s="19"/>
    </row>
    <row r="30" spans="7:7" ht="18" customHeight="1">
      <c r="G30" s="19"/>
    </row>
    <row r="31" spans="7:7" ht="18" customHeight="1">
      <c r="G31" s="19"/>
    </row>
    <row r="32" spans="7:7" ht="18" customHeight="1">
      <c r="G32" s="19"/>
    </row>
    <row r="33" spans="7:7" ht="18" customHeight="1">
      <c r="G33" s="19"/>
    </row>
    <row r="34" spans="7:7" ht="18" customHeight="1">
      <c r="G34" s="19"/>
    </row>
    <row r="35" spans="7:7" ht="18" customHeight="1">
      <c r="G35" s="19"/>
    </row>
    <row r="36" spans="7:7" ht="18" customHeight="1">
      <c r="G36" s="19"/>
    </row>
    <row r="37" spans="7:7" ht="18" customHeight="1">
      <c r="G37" s="19"/>
    </row>
    <row r="38" spans="7:7" ht="18" customHeight="1">
      <c r="G38" s="19"/>
    </row>
    <row r="39" spans="7:7" ht="18" customHeight="1">
      <c r="G39" s="19"/>
    </row>
    <row r="40" spans="7:7" ht="18" customHeight="1">
      <c r="G40" s="19"/>
    </row>
    <row r="41" spans="7:7" ht="18" customHeight="1">
      <c r="G41" s="19"/>
    </row>
    <row r="42" spans="7:7" ht="18" customHeight="1">
      <c r="G42" s="19"/>
    </row>
    <row r="43" spans="7:7" ht="18" customHeight="1">
      <c r="G43" s="19"/>
    </row>
    <row r="44" spans="7:7" ht="18" customHeight="1">
      <c r="G44" s="19"/>
    </row>
    <row r="45" spans="7:7" ht="18" customHeight="1">
      <c r="G45" s="19"/>
    </row>
    <row r="46" spans="7:7" ht="18" customHeight="1">
      <c r="G46" s="19"/>
    </row>
    <row r="47" spans="7:7" ht="18" customHeight="1">
      <c r="G47" s="19"/>
    </row>
    <row r="48" spans="7:7" ht="18" customHeight="1">
      <c r="G48" s="19"/>
    </row>
    <row r="49" spans="7:7" ht="18" customHeight="1">
      <c r="G49" s="19"/>
    </row>
    <row r="50" spans="7:7" ht="18" customHeight="1">
      <c r="G50" s="19"/>
    </row>
    <row r="51" spans="7:7" ht="18" customHeight="1">
      <c r="G51" s="19"/>
    </row>
    <row r="52" spans="7:7" ht="18" customHeight="1">
      <c r="G52" s="19"/>
    </row>
    <row r="53" spans="7:7" ht="18" customHeight="1">
      <c r="G53" s="19"/>
    </row>
    <row r="54" spans="7:7" ht="18" customHeight="1">
      <c r="G54" s="19"/>
    </row>
    <row r="55" spans="7:7" ht="18" customHeight="1">
      <c r="G55" s="19"/>
    </row>
    <row r="56" spans="7:7" ht="18" customHeight="1">
      <c r="G56" s="19"/>
    </row>
    <row r="57" spans="7:7" ht="18" customHeight="1">
      <c r="G57" s="19"/>
    </row>
    <row r="58" spans="7:7" ht="18" customHeight="1">
      <c r="G58" s="19"/>
    </row>
    <row r="59" spans="7:7" ht="18" customHeight="1">
      <c r="G59" s="19"/>
    </row>
    <row r="60" spans="7:7" ht="18" customHeight="1">
      <c r="G60" s="19"/>
    </row>
    <row r="61" spans="7:7" ht="18" customHeight="1">
      <c r="G61" s="19"/>
    </row>
    <row r="62" spans="7:7" ht="18" customHeight="1">
      <c r="G62" s="19"/>
    </row>
    <row r="63" spans="7:7" ht="18" customHeight="1">
      <c r="G63" s="19"/>
    </row>
    <row r="64" spans="7:7" ht="18" customHeight="1">
      <c r="G64" s="19"/>
    </row>
    <row r="65" spans="7:7" ht="18" customHeight="1">
      <c r="G65" s="19"/>
    </row>
    <row r="66" spans="7:7" ht="18" customHeight="1">
      <c r="G66" s="19"/>
    </row>
    <row r="67" spans="7:7" ht="18" customHeight="1">
      <c r="G67" s="19"/>
    </row>
    <row r="68" spans="7:7" ht="18" customHeight="1">
      <c r="G68" s="19"/>
    </row>
    <row r="69" spans="7:7" ht="18" customHeight="1">
      <c r="G69" s="19"/>
    </row>
    <row r="70" spans="7:7" ht="18" customHeight="1">
      <c r="G70" s="19"/>
    </row>
    <row r="71" spans="7:7" ht="18" customHeight="1">
      <c r="G71" s="19"/>
    </row>
    <row r="72" spans="7:7" ht="18" customHeight="1">
      <c r="G72" s="19"/>
    </row>
    <row r="73" spans="7:7" ht="18" customHeight="1">
      <c r="G73" s="19"/>
    </row>
    <row r="74" spans="7:7" ht="18" customHeight="1">
      <c r="G74" s="19"/>
    </row>
    <row r="75" spans="7:7" ht="18" customHeight="1">
      <c r="G75" s="19"/>
    </row>
    <row r="76" spans="7:7" ht="18" customHeight="1">
      <c r="G76" s="19"/>
    </row>
    <row r="77" spans="7:7" ht="18" customHeight="1">
      <c r="G77" s="19"/>
    </row>
    <row r="78" spans="7:7" ht="18" customHeight="1">
      <c r="G78" s="19"/>
    </row>
    <row r="79" spans="7:7" ht="18" customHeight="1">
      <c r="G79" s="19"/>
    </row>
    <row r="80" spans="7:7" ht="18" customHeight="1">
      <c r="G80" s="19"/>
    </row>
    <row r="81" spans="7:7" ht="18" customHeight="1">
      <c r="G81" s="19"/>
    </row>
    <row r="82" spans="7:7" ht="18" customHeight="1">
      <c r="G82" s="19"/>
    </row>
    <row r="83" spans="7:7" ht="18" customHeight="1">
      <c r="G83" s="19"/>
    </row>
    <row r="84" spans="7:7" ht="18" customHeight="1">
      <c r="G84" s="19"/>
    </row>
    <row r="85" spans="7:7" ht="18" customHeight="1">
      <c r="G85" s="19"/>
    </row>
    <row r="86" spans="7:7" ht="18" customHeight="1">
      <c r="G86" s="19"/>
    </row>
    <row r="87" spans="7:7" ht="18" customHeight="1">
      <c r="G87" s="19"/>
    </row>
    <row r="88" spans="7:7" ht="18" customHeight="1">
      <c r="G88" s="19"/>
    </row>
    <row r="89" spans="7:7" ht="18" customHeight="1">
      <c r="G89" s="19"/>
    </row>
    <row r="90" spans="7:7" ht="18" customHeight="1">
      <c r="G90" s="19"/>
    </row>
    <row r="91" spans="7:7" ht="18" customHeight="1">
      <c r="G91" s="19"/>
    </row>
    <row r="92" spans="7:7" ht="18" customHeight="1">
      <c r="G92" s="19"/>
    </row>
    <row r="93" spans="7:7" ht="18" customHeight="1">
      <c r="G93" s="19"/>
    </row>
    <row r="94" spans="7:7" ht="18" customHeight="1">
      <c r="G94" s="19"/>
    </row>
    <row r="95" spans="7:7" ht="18" customHeight="1">
      <c r="G95" s="19"/>
    </row>
    <row r="96" spans="7:7" ht="18" customHeight="1">
      <c r="G96" s="19"/>
    </row>
    <row r="97" spans="7:7" ht="18" customHeight="1">
      <c r="G97" s="19"/>
    </row>
    <row r="98" spans="7:7" ht="18" customHeight="1">
      <c r="G98" s="19"/>
    </row>
    <row r="99" spans="7:7" ht="18" customHeight="1">
      <c r="G99" s="19"/>
    </row>
    <row r="100" spans="7:7" ht="18" customHeight="1">
      <c r="G100" s="19"/>
    </row>
    <row r="101" spans="7:7" ht="18" customHeight="1">
      <c r="G101" s="19"/>
    </row>
    <row r="102" spans="7:7" ht="18" customHeight="1">
      <c r="G102" s="19"/>
    </row>
    <row r="103" spans="7:7" ht="18" customHeight="1">
      <c r="G103" s="19"/>
    </row>
    <row r="104" spans="7:7" ht="18" customHeight="1">
      <c r="G104" s="19"/>
    </row>
    <row r="105" spans="7:7" ht="18" customHeight="1">
      <c r="G105" s="19"/>
    </row>
    <row r="106" spans="7:7" ht="18" customHeight="1">
      <c r="G106" s="19"/>
    </row>
    <row r="107" spans="7:7" ht="18" customHeight="1">
      <c r="G107" s="19"/>
    </row>
    <row r="108" spans="7:7" ht="18" customHeight="1">
      <c r="G108" s="19"/>
    </row>
    <row r="109" spans="7:7" ht="18" customHeight="1">
      <c r="G109" s="19"/>
    </row>
    <row r="110" spans="7:7" ht="18" customHeight="1">
      <c r="G110" s="19"/>
    </row>
    <row r="111" spans="7:7" ht="18" customHeight="1">
      <c r="G111" s="19"/>
    </row>
    <row r="112" spans="7:7" ht="18" customHeight="1">
      <c r="G112" s="19"/>
    </row>
    <row r="113" spans="7:7" ht="18" customHeight="1">
      <c r="G113" s="19"/>
    </row>
    <row r="114" spans="7:7" ht="18" customHeight="1">
      <c r="G114" s="19"/>
    </row>
    <row r="115" spans="7:7" ht="18" customHeight="1">
      <c r="G115" s="19"/>
    </row>
    <row r="116" spans="7:7" ht="18" customHeight="1">
      <c r="G116" s="19"/>
    </row>
    <row r="117" spans="7:7" ht="18" customHeight="1">
      <c r="G117" s="19"/>
    </row>
    <row r="118" spans="7:7" ht="18" customHeight="1">
      <c r="G118" s="19"/>
    </row>
    <row r="119" spans="7:7" ht="18" customHeight="1">
      <c r="G119" s="19"/>
    </row>
    <row r="120" spans="7:7" ht="18" customHeight="1">
      <c r="G120" s="19"/>
    </row>
    <row r="121" spans="7:7" ht="18" customHeight="1">
      <c r="G121" s="19"/>
    </row>
    <row r="122" spans="7:7" ht="18" customHeight="1">
      <c r="G122" s="19"/>
    </row>
    <row r="123" spans="7:7" ht="18" customHeight="1">
      <c r="G123" s="19"/>
    </row>
    <row r="124" spans="7:7" ht="18" customHeight="1">
      <c r="G124" s="19"/>
    </row>
    <row r="125" spans="7:7" ht="18" customHeight="1">
      <c r="G125" s="19"/>
    </row>
    <row r="126" spans="7:7" ht="18" customHeight="1">
      <c r="G126" s="19"/>
    </row>
    <row r="127" spans="7:7" ht="18" customHeight="1">
      <c r="G127" s="19"/>
    </row>
    <row r="128" spans="7:7" ht="18" customHeight="1">
      <c r="G128" s="19"/>
    </row>
    <row r="129" spans="7:7" ht="18" customHeight="1">
      <c r="G129" s="19"/>
    </row>
    <row r="130" spans="7:7" ht="18" customHeight="1">
      <c r="G130" s="19"/>
    </row>
    <row r="131" spans="7:7" ht="18" customHeight="1">
      <c r="G131" s="19"/>
    </row>
    <row r="132" spans="7:7" ht="18" customHeight="1">
      <c r="G132" s="19"/>
    </row>
    <row r="133" spans="7:7" ht="18" customHeight="1">
      <c r="G133" s="19"/>
    </row>
    <row r="134" spans="7:7" ht="18" customHeight="1">
      <c r="G134" s="19"/>
    </row>
    <row r="135" spans="7:7" ht="18" customHeight="1">
      <c r="G135" s="19"/>
    </row>
    <row r="136" spans="7:7" ht="18" customHeight="1">
      <c r="G136" s="19"/>
    </row>
    <row r="137" spans="7:7" ht="18" customHeight="1">
      <c r="G137" s="19"/>
    </row>
    <row r="138" spans="7:7" ht="18" customHeight="1">
      <c r="G138" s="19"/>
    </row>
    <row r="139" spans="7:7" ht="18" customHeight="1">
      <c r="G139" s="19"/>
    </row>
    <row r="140" spans="7:7" ht="18" customHeight="1">
      <c r="G140" s="19"/>
    </row>
    <row r="141" spans="7:7" ht="18" customHeight="1">
      <c r="G141" s="19"/>
    </row>
    <row r="142" spans="7:7" ht="18" customHeight="1">
      <c r="G142" s="19"/>
    </row>
    <row r="143" spans="7:7" ht="18" customHeight="1">
      <c r="G143" s="19"/>
    </row>
    <row r="144" spans="7:7" ht="18" customHeight="1">
      <c r="G144" s="19"/>
    </row>
    <row r="145" spans="7:7" ht="18" customHeight="1">
      <c r="G145" s="19"/>
    </row>
    <row r="146" spans="7:7" ht="18" customHeight="1">
      <c r="G146" s="19"/>
    </row>
    <row r="147" spans="7:7" ht="18" customHeight="1">
      <c r="G147" s="19"/>
    </row>
    <row r="148" spans="7:7" ht="18" customHeight="1">
      <c r="G148" s="19"/>
    </row>
    <row r="149" spans="7:7" ht="18" customHeight="1">
      <c r="G149" s="19"/>
    </row>
    <row r="150" spans="7:7" ht="18" customHeight="1">
      <c r="G150" s="19"/>
    </row>
    <row r="151" spans="7:7" ht="18" customHeight="1">
      <c r="G151" s="19"/>
    </row>
    <row r="152" spans="7:7" ht="18" customHeight="1">
      <c r="G152" s="19"/>
    </row>
    <row r="153" spans="7:7" ht="18" customHeight="1">
      <c r="G153" s="19"/>
    </row>
    <row r="154" spans="7:7" ht="18" customHeight="1">
      <c r="G154" s="19"/>
    </row>
    <row r="155" spans="7:7" ht="18" customHeight="1">
      <c r="G155" s="19"/>
    </row>
    <row r="156" spans="7:7" ht="18" customHeight="1">
      <c r="G156" s="19"/>
    </row>
    <row r="157" spans="7:7" ht="18" customHeight="1">
      <c r="G157" s="19"/>
    </row>
    <row r="158" spans="7:7" ht="18" customHeight="1">
      <c r="G158" s="19"/>
    </row>
    <row r="159" spans="7:7" ht="18" customHeight="1">
      <c r="G159" s="19"/>
    </row>
    <row r="160" spans="7:7" ht="18" customHeight="1">
      <c r="G160" s="19"/>
    </row>
    <row r="161" spans="7:7" ht="18" customHeight="1">
      <c r="G161" s="19"/>
    </row>
    <row r="162" spans="7:7" ht="18" customHeight="1">
      <c r="G162" s="19"/>
    </row>
    <row r="163" spans="7:7" ht="18" customHeight="1">
      <c r="G163" s="19"/>
    </row>
    <row r="164" spans="7:7" ht="18" customHeight="1">
      <c r="G164" s="19"/>
    </row>
    <row r="165" spans="7:7" ht="18" customHeight="1">
      <c r="G165" s="19"/>
    </row>
    <row r="166" spans="7:7" ht="18" customHeight="1">
      <c r="G166" s="19"/>
    </row>
    <row r="167" spans="7:7" ht="18" customHeight="1">
      <c r="G167" s="19"/>
    </row>
    <row r="168" spans="7:7" ht="18" customHeight="1">
      <c r="G168" s="19"/>
    </row>
    <row r="169" spans="7:7" ht="18" customHeight="1">
      <c r="G169" s="19"/>
    </row>
    <row r="170" spans="7:7" ht="18" customHeight="1">
      <c r="G170" s="19"/>
    </row>
    <row r="171" spans="7:7" ht="18" customHeight="1">
      <c r="G171" s="19"/>
    </row>
    <row r="172" spans="7:7" ht="18" customHeight="1">
      <c r="G172" s="19"/>
    </row>
    <row r="173" spans="7:7" ht="18" customHeight="1">
      <c r="G173" s="19"/>
    </row>
    <row r="174" spans="7:7" ht="18" customHeight="1">
      <c r="G174" s="19"/>
    </row>
    <row r="175" spans="7:7" ht="18" customHeight="1">
      <c r="G175" s="19"/>
    </row>
    <row r="176" spans="7:7" ht="18" customHeight="1">
      <c r="G176" s="19"/>
    </row>
    <row r="177" spans="7:7" ht="18" customHeight="1">
      <c r="G177" s="19"/>
    </row>
    <row r="178" spans="7:7" ht="18" customHeight="1">
      <c r="G178" s="19"/>
    </row>
    <row r="179" spans="7:7" ht="18" customHeight="1">
      <c r="G179" s="19"/>
    </row>
    <row r="180" spans="7:7" ht="18" customHeight="1">
      <c r="G180" s="19"/>
    </row>
    <row r="181" spans="7:7" ht="18" customHeight="1">
      <c r="G181" s="19"/>
    </row>
    <row r="182" spans="7:7" ht="18" customHeight="1">
      <c r="G182" s="19"/>
    </row>
    <row r="183" spans="7:7" ht="18" customHeight="1">
      <c r="G183" s="19"/>
    </row>
    <row r="184" spans="7:7" ht="18" customHeight="1">
      <c r="G184" s="19"/>
    </row>
    <row r="185" spans="7:7" ht="18" customHeight="1">
      <c r="G185" s="19"/>
    </row>
    <row r="186" spans="7:7" ht="18" customHeight="1">
      <c r="G186" s="19"/>
    </row>
    <row r="187" spans="7:7" ht="18" customHeight="1">
      <c r="G187" s="19"/>
    </row>
    <row r="188" spans="7:7" ht="18" customHeight="1">
      <c r="G188" s="19"/>
    </row>
    <row r="189" spans="7:7" ht="18" customHeight="1">
      <c r="G189" s="19"/>
    </row>
    <row r="190" spans="7:7" ht="18" customHeight="1">
      <c r="G190" s="19"/>
    </row>
    <row r="191" spans="7:7" ht="18" customHeight="1">
      <c r="G191" s="19"/>
    </row>
    <row r="192" spans="7:7" ht="18" customHeight="1">
      <c r="G192" s="19"/>
    </row>
    <row r="193" spans="7:7" ht="18" customHeight="1">
      <c r="G193" s="19"/>
    </row>
    <row r="194" spans="7:7" ht="18" customHeight="1">
      <c r="G194" s="19"/>
    </row>
  </sheetData>
  <mergeCells count="3">
    <mergeCell ref="I2:K2"/>
    <mergeCell ref="D3:D4"/>
    <mergeCell ref="C1:E1"/>
  </mergeCells>
  <phoneticPr fontId="3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8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77"/>
  <dimension ref="A1:G17"/>
  <sheetViews>
    <sheetView view="pageBreakPreview" zoomScaleSheetLayoutView="100" workbookViewId="0">
      <selection activeCell="L16" sqref="L16"/>
    </sheetView>
  </sheetViews>
  <sheetFormatPr defaultColWidth="8.85546875" defaultRowHeight="21" customHeight="1"/>
  <cols>
    <col min="1" max="1" width="9.28515625" style="124" customWidth="1"/>
    <col min="2" max="2" width="13.85546875" style="124" customWidth="1"/>
    <col min="3" max="3" width="14.42578125" style="124" customWidth="1"/>
    <col min="4" max="6" width="17.140625" style="124" customWidth="1"/>
    <col min="7" max="7" width="18" style="124" customWidth="1"/>
    <col min="8" max="16384" width="8.85546875" style="124"/>
  </cols>
  <sheetData>
    <row r="1" spans="1:7" ht="27.75" customHeight="1">
      <c r="A1" s="691" t="s">
        <v>1046</v>
      </c>
      <c r="B1" s="691"/>
      <c r="C1" s="691"/>
      <c r="D1" s="691"/>
      <c r="E1" s="691"/>
      <c r="F1" s="691"/>
      <c r="G1" s="691"/>
    </row>
    <row r="2" spans="1:7" ht="27" customHeight="1">
      <c r="A2" s="2" t="s">
        <v>0</v>
      </c>
      <c r="B2" s="2" t="s">
        <v>1</v>
      </c>
      <c r="C2" s="2" t="s">
        <v>298</v>
      </c>
      <c r="D2" s="2" t="s">
        <v>300</v>
      </c>
      <c r="E2" s="2" t="s">
        <v>523</v>
      </c>
      <c r="F2" s="2" t="s">
        <v>102</v>
      </c>
      <c r="G2" s="2" t="s">
        <v>4</v>
      </c>
    </row>
    <row r="3" spans="1:7" ht="21" customHeight="1">
      <c r="A3" s="692" t="s">
        <v>371</v>
      </c>
      <c r="B3" s="692"/>
      <c r="C3" s="692"/>
      <c r="D3" s="692"/>
      <c r="E3" s="692"/>
      <c r="F3" s="692"/>
      <c r="G3" s="693"/>
    </row>
    <row r="4" spans="1:7" ht="27.75" customHeight="1">
      <c r="A4" s="374">
        <v>1</v>
      </c>
      <c r="B4" s="112" t="s">
        <v>6</v>
      </c>
      <c r="C4" s="366">
        <v>13</v>
      </c>
      <c r="D4" s="366">
        <v>7</v>
      </c>
      <c r="E4" s="366">
        <v>9</v>
      </c>
      <c r="F4" s="366">
        <v>7</v>
      </c>
      <c r="G4" s="349">
        <f t="shared" ref="G4:G17" si="0">SUM(C4:F4)</f>
        <v>36</v>
      </c>
    </row>
    <row r="5" spans="1:7" ht="27.75" customHeight="1">
      <c r="A5" s="374">
        <v>2</v>
      </c>
      <c r="B5" s="112" t="s">
        <v>7</v>
      </c>
      <c r="C5" s="366"/>
      <c r="D5" s="366">
        <v>14</v>
      </c>
      <c r="E5" s="366">
        <v>20</v>
      </c>
      <c r="F5" s="366">
        <v>3</v>
      </c>
      <c r="G5" s="349">
        <f t="shared" si="0"/>
        <v>37</v>
      </c>
    </row>
    <row r="6" spans="1:7" ht="27.75" customHeight="1">
      <c r="A6" s="374">
        <v>3</v>
      </c>
      <c r="B6" s="112" t="s">
        <v>8</v>
      </c>
      <c r="C6" s="366">
        <v>1</v>
      </c>
      <c r="D6" s="366">
        <v>4</v>
      </c>
      <c r="E6" s="366">
        <v>5</v>
      </c>
      <c r="F6" s="366"/>
      <c r="G6" s="349">
        <f t="shared" si="0"/>
        <v>10</v>
      </c>
    </row>
    <row r="7" spans="1:7" ht="27.75" customHeight="1">
      <c r="A7" s="374">
        <v>4</v>
      </c>
      <c r="B7" s="112" t="s">
        <v>9</v>
      </c>
      <c r="C7" s="366"/>
      <c r="D7" s="366"/>
      <c r="E7" s="366"/>
      <c r="F7" s="366"/>
      <c r="G7" s="349">
        <f t="shared" si="0"/>
        <v>0</v>
      </c>
    </row>
    <row r="8" spans="1:7" ht="27.75" customHeight="1">
      <c r="A8" s="374">
        <v>5</v>
      </c>
      <c r="B8" s="112" t="s">
        <v>11</v>
      </c>
      <c r="C8" s="366">
        <v>12</v>
      </c>
      <c r="D8" s="366">
        <v>4</v>
      </c>
      <c r="E8" s="366"/>
      <c r="F8" s="366"/>
      <c r="G8" s="349">
        <f t="shared" si="0"/>
        <v>16</v>
      </c>
    </row>
    <row r="9" spans="1:7" ht="27.75" customHeight="1">
      <c r="A9" s="374">
        <v>6</v>
      </c>
      <c r="B9" s="112" t="s">
        <v>16</v>
      </c>
      <c r="C9" s="366"/>
      <c r="D9" s="366"/>
      <c r="E9" s="366"/>
      <c r="F9" s="366"/>
      <c r="G9" s="349">
        <f t="shared" si="0"/>
        <v>0</v>
      </c>
    </row>
    <row r="10" spans="1:7" ht="27.75" customHeight="1">
      <c r="A10" s="374">
        <v>7</v>
      </c>
      <c r="B10" s="112" t="s">
        <v>14</v>
      </c>
      <c r="C10" s="366"/>
      <c r="D10" s="366"/>
      <c r="E10" s="366">
        <v>3</v>
      </c>
      <c r="F10" s="366"/>
      <c r="G10" s="349">
        <f t="shared" si="0"/>
        <v>3</v>
      </c>
    </row>
    <row r="11" spans="1:7" ht="27.75" customHeight="1">
      <c r="A11" s="374">
        <v>8</v>
      </c>
      <c r="B11" s="112" t="s">
        <v>13</v>
      </c>
      <c r="C11" s="366"/>
      <c r="D11" s="366"/>
      <c r="E11" s="366">
        <v>2</v>
      </c>
      <c r="F11" s="366"/>
      <c r="G11" s="349">
        <f t="shared" si="0"/>
        <v>2</v>
      </c>
    </row>
    <row r="12" spans="1:7" ht="27.75" customHeight="1">
      <c r="A12" s="374">
        <v>9</v>
      </c>
      <c r="B12" s="112" t="s">
        <v>12</v>
      </c>
      <c r="C12" s="366"/>
      <c r="D12" s="366">
        <v>1</v>
      </c>
      <c r="E12" s="366">
        <v>15</v>
      </c>
      <c r="F12" s="366">
        <v>2</v>
      </c>
      <c r="G12" s="349">
        <f t="shared" si="0"/>
        <v>18</v>
      </c>
    </row>
    <row r="13" spans="1:7" ht="27.75" customHeight="1">
      <c r="A13" s="374">
        <v>10</v>
      </c>
      <c r="B13" s="323" t="s">
        <v>17</v>
      </c>
      <c r="C13" s="366"/>
      <c r="D13" s="366"/>
      <c r="E13" s="366"/>
      <c r="F13" s="366"/>
      <c r="G13" s="349">
        <f t="shared" si="0"/>
        <v>0</v>
      </c>
    </row>
    <row r="14" spans="1:7" ht="27.75" customHeight="1">
      <c r="A14" s="374">
        <v>11</v>
      </c>
      <c r="B14" s="323" t="s">
        <v>18</v>
      </c>
      <c r="C14" s="366"/>
      <c r="D14" s="366"/>
      <c r="E14" s="366"/>
      <c r="F14" s="366"/>
      <c r="G14" s="349">
        <f t="shared" si="0"/>
        <v>0</v>
      </c>
    </row>
    <row r="15" spans="1:7" ht="27.75" customHeight="1">
      <c r="A15" s="374">
        <v>12</v>
      </c>
      <c r="B15" s="323" t="s">
        <v>616</v>
      </c>
      <c r="C15" s="366"/>
      <c r="D15" s="366"/>
      <c r="E15" s="366"/>
      <c r="F15" s="366"/>
      <c r="G15" s="349">
        <f t="shared" si="0"/>
        <v>0</v>
      </c>
    </row>
    <row r="16" spans="1:7" ht="27.75" customHeight="1">
      <c r="A16" s="374">
        <v>13</v>
      </c>
      <c r="B16" s="323" t="s">
        <v>15</v>
      </c>
      <c r="C16" s="366"/>
      <c r="D16" s="366"/>
      <c r="E16" s="366"/>
      <c r="F16" s="366"/>
      <c r="G16" s="349">
        <f t="shared" si="0"/>
        <v>0</v>
      </c>
    </row>
    <row r="17" spans="1:7" ht="27.75" customHeight="1">
      <c r="A17" s="178"/>
      <c r="B17" s="178" t="s">
        <v>4</v>
      </c>
      <c r="C17" s="349">
        <f>SUM(C4:C16)</f>
        <v>26</v>
      </c>
      <c r="D17" s="349">
        <f t="shared" ref="D17:F17" si="1">SUM(D4:D16)</f>
        <v>30</v>
      </c>
      <c r="E17" s="349">
        <f t="shared" si="1"/>
        <v>54</v>
      </c>
      <c r="F17" s="349">
        <f t="shared" si="1"/>
        <v>12</v>
      </c>
      <c r="G17" s="349">
        <f t="shared" si="0"/>
        <v>122</v>
      </c>
    </row>
  </sheetData>
  <mergeCells count="2">
    <mergeCell ref="A1:G1"/>
    <mergeCell ref="A3:G3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81"/>
  <dimension ref="A1:H44"/>
  <sheetViews>
    <sheetView view="pageBreakPreview" topLeftCell="A4" zoomScaleSheetLayoutView="100" workbookViewId="0">
      <selection activeCell="M17" sqref="M17"/>
    </sheetView>
  </sheetViews>
  <sheetFormatPr defaultRowHeight="21.75" customHeight="1"/>
  <cols>
    <col min="1" max="1" width="8.42578125" style="10" customWidth="1"/>
    <col min="2" max="2" width="21.140625" style="28" customWidth="1"/>
    <col min="3" max="3" width="18.5703125" style="28" customWidth="1"/>
    <col min="4" max="4" width="23.140625" style="28" customWidth="1"/>
    <col min="5" max="5" width="21.85546875" style="28" customWidth="1"/>
    <col min="6" max="6" width="21.140625" style="28" customWidth="1"/>
    <col min="7" max="8" width="14.5703125" style="10" hidden="1" customWidth="1"/>
    <col min="9" max="16384" width="9.140625" style="10"/>
  </cols>
  <sheetData>
    <row r="1" spans="1:8" ht="21.75" hidden="1" customHeight="1">
      <c r="A1" s="755" t="s">
        <v>791</v>
      </c>
      <c r="B1" s="756"/>
      <c r="C1" s="756"/>
      <c r="D1" s="756"/>
      <c r="E1" s="756"/>
      <c r="F1" s="756"/>
      <c r="G1" s="756"/>
      <c r="H1" s="756"/>
    </row>
    <row r="2" spans="1:8" ht="21.75" hidden="1" customHeight="1">
      <c r="A2" s="757" t="s">
        <v>792</v>
      </c>
      <c r="B2" s="758"/>
      <c r="C2" s="758"/>
      <c r="D2" s="758"/>
      <c r="E2" s="758"/>
      <c r="F2" s="758"/>
      <c r="G2" s="758"/>
      <c r="H2" s="758"/>
    </row>
    <row r="3" spans="1:8" ht="21.75" hidden="1" customHeight="1">
      <c r="A3" s="757" t="s">
        <v>793</v>
      </c>
      <c r="B3" s="758"/>
      <c r="C3" s="758"/>
      <c r="D3" s="758"/>
      <c r="E3" s="758"/>
      <c r="F3" s="758"/>
      <c r="G3" s="759"/>
      <c r="H3" s="759"/>
    </row>
    <row r="4" spans="1:8" ht="26.25" customHeight="1">
      <c r="A4" s="432"/>
      <c r="B4" s="432"/>
      <c r="C4" s="743" t="s">
        <v>1072</v>
      </c>
      <c r="D4" s="743"/>
      <c r="E4" s="743"/>
      <c r="F4" s="432"/>
      <c r="G4" s="433"/>
      <c r="H4" s="433"/>
    </row>
    <row r="5" spans="1:8" s="11" customFormat="1" ht="36.75" customHeight="1">
      <c r="A5" s="76" t="s">
        <v>302</v>
      </c>
      <c r="B5" s="75" t="s">
        <v>696</v>
      </c>
      <c r="C5" s="75" t="s">
        <v>22</v>
      </c>
      <c r="D5" s="76" t="s">
        <v>23</v>
      </c>
      <c r="E5" s="75" t="s">
        <v>24</v>
      </c>
      <c r="F5" s="424" t="s">
        <v>25</v>
      </c>
      <c r="G5" s="8" t="s">
        <v>26</v>
      </c>
      <c r="H5" s="75" t="s">
        <v>794</v>
      </c>
    </row>
    <row r="6" spans="1:8" ht="21.75" customHeight="1">
      <c r="A6" s="340">
        <v>1</v>
      </c>
      <c r="B6" s="4" t="s">
        <v>6</v>
      </c>
      <c r="C6" s="372" t="s">
        <v>298</v>
      </c>
      <c r="D6" s="694" t="s">
        <v>303</v>
      </c>
      <c r="E6" s="244" t="s">
        <v>304</v>
      </c>
      <c r="F6" s="340" t="s">
        <v>305</v>
      </c>
      <c r="G6" s="84">
        <v>68</v>
      </c>
      <c r="H6" s="66">
        <v>1</v>
      </c>
    </row>
    <row r="7" spans="1:8" ht="21.75" customHeight="1">
      <c r="A7" s="340">
        <v>2</v>
      </c>
      <c r="B7" s="4" t="s">
        <v>6</v>
      </c>
      <c r="C7" s="372" t="s">
        <v>298</v>
      </c>
      <c r="D7" s="694"/>
      <c r="E7" s="244" t="s">
        <v>795</v>
      </c>
      <c r="F7" s="27" t="s">
        <v>796</v>
      </c>
      <c r="G7" s="84">
        <v>27</v>
      </c>
      <c r="H7" s="77">
        <v>28</v>
      </c>
    </row>
    <row r="8" spans="1:8" ht="21.75" customHeight="1">
      <c r="A8" s="696">
        <v>3</v>
      </c>
      <c r="B8" s="661" t="s">
        <v>6</v>
      </c>
      <c r="C8" s="763" t="s">
        <v>298</v>
      </c>
      <c r="D8" s="91" t="s">
        <v>810</v>
      </c>
      <c r="E8" s="763" t="s">
        <v>798</v>
      </c>
      <c r="F8" s="696" t="s">
        <v>799</v>
      </c>
      <c r="G8" s="84">
        <v>63</v>
      </c>
      <c r="H8" s="760">
        <v>16</v>
      </c>
    </row>
    <row r="9" spans="1:8" ht="21.75" customHeight="1">
      <c r="A9" s="696"/>
      <c r="B9" s="661"/>
      <c r="C9" s="763"/>
      <c r="D9" s="91" t="s">
        <v>303</v>
      </c>
      <c r="E9" s="763"/>
      <c r="F9" s="696"/>
      <c r="G9" s="84">
        <v>140</v>
      </c>
      <c r="H9" s="761"/>
    </row>
    <row r="10" spans="1:8" ht="21.75" customHeight="1">
      <c r="A10" s="762"/>
      <c r="B10" s="661"/>
      <c r="C10" s="703"/>
      <c r="D10" s="91" t="s">
        <v>797</v>
      </c>
      <c r="E10" s="703"/>
      <c r="F10" s="762"/>
      <c r="G10" s="84">
        <v>32</v>
      </c>
      <c r="H10" s="79">
        <v>12</v>
      </c>
    </row>
    <row r="11" spans="1:8" ht="21.75" customHeight="1">
      <c r="A11" s="696">
        <v>4</v>
      </c>
      <c r="B11" s="661" t="s">
        <v>6</v>
      </c>
      <c r="C11" s="750" t="s">
        <v>298</v>
      </c>
      <c r="D11" s="91" t="s">
        <v>315</v>
      </c>
      <c r="E11" s="694" t="s">
        <v>800</v>
      </c>
      <c r="F11" s="696" t="s">
        <v>321</v>
      </c>
      <c r="G11" s="84">
        <v>54</v>
      </c>
      <c r="H11" s="753">
        <v>22</v>
      </c>
    </row>
    <row r="12" spans="1:8" ht="21.75" customHeight="1">
      <c r="A12" s="696"/>
      <c r="B12" s="661"/>
      <c r="C12" s="750"/>
      <c r="D12" s="91" t="s">
        <v>797</v>
      </c>
      <c r="E12" s="694"/>
      <c r="F12" s="696"/>
      <c r="G12" s="84">
        <v>49</v>
      </c>
      <c r="H12" s="754"/>
    </row>
    <row r="13" spans="1:8" ht="21.75" customHeight="1">
      <c r="A13" s="340">
        <v>5</v>
      </c>
      <c r="B13" s="4" t="s">
        <v>6</v>
      </c>
      <c r="C13" s="372" t="s">
        <v>298</v>
      </c>
      <c r="D13" s="91" t="s">
        <v>797</v>
      </c>
      <c r="E13" s="91" t="s">
        <v>797</v>
      </c>
      <c r="F13" s="340" t="s">
        <v>801</v>
      </c>
      <c r="G13" s="84">
        <v>44</v>
      </c>
      <c r="H13" s="79">
        <v>32</v>
      </c>
    </row>
    <row r="14" spans="1:8" ht="21.75" customHeight="1">
      <c r="A14" s="696">
        <v>6</v>
      </c>
      <c r="B14" s="661" t="s">
        <v>6</v>
      </c>
      <c r="C14" s="750" t="s">
        <v>298</v>
      </c>
      <c r="D14" s="91" t="s">
        <v>298</v>
      </c>
      <c r="E14" s="694" t="s">
        <v>313</v>
      </c>
      <c r="F14" s="714" t="s">
        <v>314</v>
      </c>
      <c r="G14" s="84">
        <v>22</v>
      </c>
      <c r="H14" s="78">
        <v>20</v>
      </c>
    </row>
    <row r="15" spans="1:8" ht="21.75" customHeight="1">
      <c r="A15" s="696"/>
      <c r="B15" s="661"/>
      <c r="C15" s="750"/>
      <c r="D15" s="91" t="s">
        <v>315</v>
      </c>
      <c r="E15" s="694"/>
      <c r="F15" s="714"/>
      <c r="G15" s="84">
        <v>21</v>
      </c>
      <c r="H15" s="66">
        <v>14</v>
      </c>
    </row>
    <row r="16" spans="1:8" ht="21.75" customHeight="1">
      <c r="A16" s="696"/>
      <c r="B16" s="661"/>
      <c r="C16" s="750"/>
      <c r="D16" s="91" t="s">
        <v>797</v>
      </c>
      <c r="E16" s="694"/>
      <c r="F16" s="714"/>
      <c r="G16" s="84">
        <v>35</v>
      </c>
      <c r="H16" s="66">
        <v>30</v>
      </c>
    </row>
    <row r="17" spans="1:8" ht="21.75" customHeight="1">
      <c r="A17" s="714">
        <v>7</v>
      </c>
      <c r="B17" s="694" t="s">
        <v>6</v>
      </c>
      <c r="C17" s="750" t="s">
        <v>298</v>
      </c>
      <c r="D17" s="91" t="s">
        <v>315</v>
      </c>
      <c r="E17" s="750" t="s">
        <v>306</v>
      </c>
      <c r="F17" s="714" t="s">
        <v>307</v>
      </c>
      <c r="G17" s="84">
        <v>90</v>
      </c>
      <c r="H17" s="66">
        <v>10</v>
      </c>
    </row>
    <row r="18" spans="1:8" ht="21.75" customHeight="1">
      <c r="A18" s="751"/>
      <c r="B18" s="752"/>
      <c r="C18" s="750"/>
      <c r="D18" s="244" t="s">
        <v>298</v>
      </c>
      <c r="E18" s="750"/>
      <c r="F18" s="751"/>
      <c r="G18" s="84">
        <v>46</v>
      </c>
      <c r="H18" s="66">
        <v>37</v>
      </c>
    </row>
    <row r="19" spans="1:8" ht="21.75" customHeight="1">
      <c r="A19" s="714">
        <v>8</v>
      </c>
      <c r="B19" s="694" t="s">
        <v>6</v>
      </c>
      <c r="C19" s="750" t="s">
        <v>298</v>
      </c>
      <c r="D19" s="244" t="s">
        <v>810</v>
      </c>
      <c r="E19" s="750" t="s">
        <v>308</v>
      </c>
      <c r="F19" s="714" t="s">
        <v>309</v>
      </c>
      <c r="G19" s="84">
        <v>231</v>
      </c>
      <c r="H19" s="66">
        <v>35</v>
      </c>
    </row>
    <row r="20" spans="1:8" ht="21.75" customHeight="1">
      <c r="A20" s="751"/>
      <c r="B20" s="752"/>
      <c r="C20" s="752"/>
      <c r="D20" s="244" t="s">
        <v>298</v>
      </c>
      <c r="E20" s="750"/>
      <c r="F20" s="751"/>
      <c r="G20" s="84">
        <v>364</v>
      </c>
      <c r="H20" s="79">
        <v>4</v>
      </c>
    </row>
    <row r="21" spans="1:8" ht="21.75" customHeight="1">
      <c r="A21" s="696">
        <v>9</v>
      </c>
      <c r="B21" s="661" t="s">
        <v>6</v>
      </c>
      <c r="C21" s="750" t="s">
        <v>298</v>
      </c>
      <c r="D21" s="244" t="s">
        <v>810</v>
      </c>
      <c r="E21" s="694" t="s">
        <v>310</v>
      </c>
      <c r="F21" s="696" t="s">
        <v>311</v>
      </c>
      <c r="G21" s="84">
        <v>315</v>
      </c>
      <c r="H21" s="66">
        <v>1</v>
      </c>
    </row>
    <row r="22" spans="1:8" ht="21.75" customHeight="1">
      <c r="A22" s="696"/>
      <c r="B22" s="661"/>
      <c r="C22" s="750"/>
      <c r="D22" s="244" t="s">
        <v>990</v>
      </c>
      <c r="E22" s="694"/>
      <c r="F22" s="696"/>
      <c r="G22" s="84">
        <v>1507</v>
      </c>
      <c r="H22" s="79">
        <v>33</v>
      </c>
    </row>
    <row r="23" spans="1:8" ht="21.75" customHeight="1">
      <c r="A23" s="696"/>
      <c r="B23" s="661"/>
      <c r="C23" s="750"/>
      <c r="D23" s="91" t="s">
        <v>298</v>
      </c>
      <c r="E23" s="694"/>
      <c r="F23" s="696"/>
      <c r="G23" s="84">
        <v>1165</v>
      </c>
      <c r="H23" s="79">
        <v>26</v>
      </c>
    </row>
    <row r="24" spans="1:8" ht="21.75" customHeight="1">
      <c r="A24" s="696">
        <v>10</v>
      </c>
      <c r="B24" s="661" t="s">
        <v>6</v>
      </c>
      <c r="C24" s="750" t="s">
        <v>298</v>
      </c>
      <c r="D24" s="91" t="s">
        <v>810</v>
      </c>
      <c r="E24" s="694" t="s">
        <v>298</v>
      </c>
      <c r="F24" s="696" t="s">
        <v>312</v>
      </c>
      <c r="G24" s="84">
        <v>348</v>
      </c>
      <c r="H24" s="66">
        <v>31</v>
      </c>
    </row>
    <row r="25" spans="1:8" ht="21.75" customHeight="1">
      <c r="A25" s="696"/>
      <c r="B25" s="661"/>
      <c r="C25" s="750"/>
      <c r="D25" s="91" t="s">
        <v>298</v>
      </c>
      <c r="E25" s="694"/>
      <c r="F25" s="696"/>
      <c r="G25" s="84">
        <v>21</v>
      </c>
      <c r="H25" s="66">
        <v>39</v>
      </c>
    </row>
    <row r="26" spans="1:8" ht="21.75" customHeight="1">
      <c r="A26" s="340">
        <v>11</v>
      </c>
      <c r="B26" s="4" t="s">
        <v>6</v>
      </c>
      <c r="C26" s="372" t="s">
        <v>298</v>
      </c>
      <c r="D26" s="91" t="s">
        <v>315</v>
      </c>
      <c r="E26" s="244" t="s">
        <v>316</v>
      </c>
      <c r="F26" s="340" t="s">
        <v>317</v>
      </c>
      <c r="G26" s="84">
        <v>22</v>
      </c>
      <c r="H26" s="66">
        <v>16</v>
      </c>
    </row>
    <row r="27" spans="1:8" ht="21.75" customHeight="1">
      <c r="A27" s="714">
        <v>12</v>
      </c>
      <c r="B27" s="694" t="s">
        <v>6</v>
      </c>
      <c r="C27" s="750" t="s">
        <v>298</v>
      </c>
      <c r="D27" s="91" t="s">
        <v>298</v>
      </c>
      <c r="E27" s="750" t="s">
        <v>315</v>
      </c>
      <c r="F27" s="714" t="s">
        <v>318</v>
      </c>
      <c r="G27" s="84">
        <v>47</v>
      </c>
      <c r="H27" s="66">
        <v>12</v>
      </c>
    </row>
    <row r="28" spans="1:8" ht="21.75" customHeight="1">
      <c r="A28" s="751"/>
      <c r="B28" s="752"/>
      <c r="C28" s="752"/>
      <c r="D28" s="91" t="s">
        <v>315</v>
      </c>
      <c r="E28" s="750"/>
      <c r="F28" s="751"/>
      <c r="G28" s="84">
        <v>25</v>
      </c>
      <c r="H28" s="66">
        <v>37</v>
      </c>
    </row>
    <row r="29" spans="1:8" ht="21.75" customHeight="1">
      <c r="A29" s="340">
        <v>13</v>
      </c>
      <c r="B29" s="4" t="s">
        <v>6</v>
      </c>
      <c r="C29" s="372" t="s">
        <v>298</v>
      </c>
      <c r="D29" s="91" t="s">
        <v>315</v>
      </c>
      <c r="E29" s="244" t="s">
        <v>802</v>
      </c>
      <c r="F29" s="340" t="s">
        <v>320</v>
      </c>
      <c r="G29" s="84">
        <v>181</v>
      </c>
      <c r="H29" s="66">
        <v>10</v>
      </c>
    </row>
    <row r="30" spans="1:8" ht="21.75" customHeight="1">
      <c r="A30" s="340">
        <v>1</v>
      </c>
      <c r="B30" s="91" t="s">
        <v>11</v>
      </c>
      <c r="C30" s="372" t="s">
        <v>298</v>
      </c>
      <c r="D30" s="746" t="s">
        <v>303</v>
      </c>
      <c r="E30" s="89" t="s">
        <v>303</v>
      </c>
      <c r="F30" s="340" t="s">
        <v>796</v>
      </c>
      <c r="G30" s="84">
        <v>78</v>
      </c>
      <c r="H30" s="66">
        <v>35</v>
      </c>
    </row>
    <row r="31" spans="1:8" ht="21.75" customHeight="1">
      <c r="A31" s="340">
        <v>2</v>
      </c>
      <c r="B31" s="91" t="s">
        <v>11</v>
      </c>
      <c r="C31" s="372" t="s">
        <v>298</v>
      </c>
      <c r="D31" s="747"/>
      <c r="E31" s="91" t="s">
        <v>803</v>
      </c>
      <c r="F31" s="340" t="s">
        <v>305</v>
      </c>
    </row>
    <row r="32" spans="1:8" ht="21.75" customHeight="1">
      <c r="A32" s="340">
        <v>3</v>
      </c>
      <c r="B32" s="91" t="s">
        <v>11</v>
      </c>
      <c r="C32" s="372" t="s">
        <v>298</v>
      </c>
      <c r="D32" s="747"/>
      <c r="E32" s="89" t="s">
        <v>804</v>
      </c>
      <c r="F32" s="340" t="s">
        <v>805</v>
      </c>
    </row>
    <row r="33" spans="1:7" ht="21.75" customHeight="1">
      <c r="A33" s="340">
        <v>4</v>
      </c>
      <c r="B33" s="91" t="s">
        <v>11</v>
      </c>
      <c r="C33" s="372" t="s">
        <v>298</v>
      </c>
      <c r="D33" s="747"/>
      <c r="E33" s="89" t="s">
        <v>806</v>
      </c>
      <c r="F33" s="340" t="s">
        <v>807</v>
      </c>
    </row>
    <row r="34" spans="1:7" ht="21.75" customHeight="1">
      <c r="A34" s="340">
        <v>5</v>
      </c>
      <c r="B34" s="91" t="s">
        <v>11</v>
      </c>
      <c r="C34" s="372" t="s">
        <v>298</v>
      </c>
      <c r="D34" s="748"/>
      <c r="E34" s="91" t="s">
        <v>808</v>
      </c>
      <c r="F34" s="340" t="s">
        <v>809</v>
      </c>
    </row>
    <row r="35" spans="1:7" ht="21.75" customHeight="1">
      <c r="A35" s="340">
        <v>6</v>
      </c>
      <c r="B35" s="91" t="s">
        <v>11</v>
      </c>
      <c r="C35" s="372" t="s">
        <v>298</v>
      </c>
      <c r="D35" s="89" t="s">
        <v>810</v>
      </c>
      <c r="E35" s="319" t="s">
        <v>811</v>
      </c>
      <c r="F35" s="340" t="s">
        <v>812</v>
      </c>
    </row>
    <row r="36" spans="1:7" ht="21.75" customHeight="1">
      <c r="A36" s="714">
        <v>7</v>
      </c>
      <c r="B36" s="694" t="s">
        <v>11</v>
      </c>
      <c r="C36" s="750" t="s">
        <v>298</v>
      </c>
      <c r="D36" s="89" t="s">
        <v>315</v>
      </c>
      <c r="E36" s="750" t="s">
        <v>800</v>
      </c>
      <c r="F36" s="714" t="s">
        <v>321</v>
      </c>
    </row>
    <row r="37" spans="1:7" ht="21.75" customHeight="1">
      <c r="A37" s="751"/>
      <c r="B37" s="694"/>
      <c r="C37" s="752"/>
      <c r="D37" s="91" t="s">
        <v>797</v>
      </c>
      <c r="E37" s="752"/>
      <c r="F37" s="751"/>
    </row>
    <row r="38" spans="1:7" ht="21.75" customHeight="1">
      <c r="A38" s="340">
        <v>8</v>
      </c>
      <c r="B38" s="91" t="s">
        <v>11</v>
      </c>
      <c r="C38" s="372" t="s">
        <v>298</v>
      </c>
      <c r="D38" s="91" t="s">
        <v>797</v>
      </c>
      <c r="E38" s="244" t="s">
        <v>797</v>
      </c>
      <c r="F38" s="340" t="s">
        <v>801</v>
      </c>
    </row>
    <row r="39" spans="1:7" ht="21.75" customHeight="1">
      <c r="A39" s="696">
        <v>9</v>
      </c>
      <c r="B39" s="694" t="s">
        <v>11</v>
      </c>
      <c r="C39" s="750" t="s">
        <v>298</v>
      </c>
      <c r="D39" s="246" t="s">
        <v>315</v>
      </c>
      <c r="E39" s="749" t="s">
        <v>315</v>
      </c>
      <c r="F39" s="696" t="s">
        <v>318</v>
      </c>
    </row>
    <row r="40" spans="1:7" ht="21.75" customHeight="1">
      <c r="A40" s="696"/>
      <c r="B40" s="694"/>
      <c r="C40" s="750"/>
      <c r="D40" s="246" t="s">
        <v>298</v>
      </c>
      <c r="E40" s="749"/>
      <c r="F40" s="696"/>
    </row>
    <row r="41" spans="1:7" ht="21.75" customHeight="1">
      <c r="A41" s="340">
        <v>10</v>
      </c>
      <c r="B41" s="91" t="s">
        <v>11</v>
      </c>
      <c r="C41" s="372" t="s">
        <v>298</v>
      </c>
      <c r="D41" s="744" t="s">
        <v>315</v>
      </c>
      <c r="E41" s="246" t="s">
        <v>316</v>
      </c>
      <c r="F41" s="340" t="s">
        <v>317</v>
      </c>
    </row>
    <row r="42" spans="1:7" ht="21.75" customHeight="1">
      <c r="A42" s="340">
        <v>11</v>
      </c>
      <c r="B42" s="91" t="s">
        <v>11</v>
      </c>
      <c r="C42" s="372" t="s">
        <v>298</v>
      </c>
      <c r="D42" s="745"/>
      <c r="E42" s="246" t="s">
        <v>319</v>
      </c>
      <c r="F42" s="340" t="s">
        <v>320</v>
      </c>
    </row>
    <row r="43" spans="1:7" ht="21.75" customHeight="1">
      <c r="A43" s="340">
        <v>12</v>
      </c>
      <c r="B43" s="91" t="s">
        <v>11</v>
      </c>
      <c r="C43" s="372" t="s">
        <v>298</v>
      </c>
      <c r="D43" s="30" t="s">
        <v>797</v>
      </c>
      <c r="E43" s="58" t="s">
        <v>798</v>
      </c>
      <c r="F43" s="366" t="s">
        <v>799</v>
      </c>
      <c r="G43" s="113">
        <v>10.86</v>
      </c>
    </row>
    <row r="44" spans="1:7" ht="21.75" customHeight="1">
      <c r="A44" s="340">
        <v>1</v>
      </c>
      <c r="B44" s="245" t="s">
        <v>8</v>
      </c>
      <c r="C44" s="372" t="s">
        <v>298</v>
      </c>
      <c r="D44" s="246" t="s">
        <v>315</v>
      </c>
      <c r="E44" s="246" t="s">
        <v>316</v>
      </c>
      <c r="F44" s="340" t="s">
        <v>317</v>
      </c>
    </row>
  </sheetData>
  <mergeCells count="59">
    <mergeCell ref="H11:H12"/>
    <mergeCell ref="A1:H1"/>
    <mergeCell ref="A2:H2"/>
    <mergeCell ref="A3:H3"/>
    <mergeCell ref="H8:H9"/>
    <mergeCell ref="A8:A10"/>
    <mergeCell ref="B8:B10"/>
    <mergeCell ref="C8:C10"/>
    <mergeCell ref="E8:E10"/>
    <mergeCell ref="F8:F10"/>
    <mergeCell ref="A11:A12"/>
    <mergeCell ref="B11:B12"/>
    <mergeCell ref="C11:C12"/>
    <mergeCell ref="E11:E12"/>
    <mergeCell ref="F11:F12"/>
    <mergeCell ref="D6:D7"/>
    <mergeCell ref="A14:A16"/>
    <mergeCell ref="B14:B16"/>
    <mergeCell ref="C14:C16"/>
    <mergeCell ref="E14:E16"/>
    <mergeCell ref="F14:F16"/>
    <mergeCell ref="A17:A18"/>
    <mergeCell ref="B17:B18"/>
    <mergeCell ref="C17:C18"/>
    <mergeCell ref="E17:E18"/>
    <mergeCell ref="F17:F18"/>
    <mergeCell ref="A19:A20"/>
    <mergeCell ref="B19:B20"/>
    <mergeCell ref="C19:C20"/>
    <mergeCell ref="E19:E20"/>
    <mergeCell ref="F19:F20"/>
    <mergeCell ref="A21:A23"/>
    <mergeCell ref="B21:B23"/>
    <mergeCell ref="C21:C23"/>
    <mergeCell ref="E21:E23"/>
    <mergeCell ref="F21:F23"/>
    <mergeCell ref="A24:A25"/>
    <mergeCell ref="B24:B25"/>
    <mergeCell ref="C24:C25"/>
    <mergeCell ref="E24:E25"/>
    <mergeCell ref="F24:F25"/>
    <mergeCell ref="A27:A28"/>
    <mergeCell ref="B27:B28"/>
    <mergeCell ref="C27:C28"/>
    <mergeCell ref="E27:E28"/>
    <mergeCell ref="F27:F28"/>
    <mergeCell ref="B39:B40"/>
    <mergeCell ref="C39:C40"/>
    <mergeCell ref="F36:F37"/>
    <mergeCell ref="A39:A40"/>
    <mergeCell ref="A36:A37"/>
    <mergeCell ref="B36:B37"/>
    <mergeCell ref="C36:C37"/>
    <mergeCell ref="E36:E37"/>
    <mergeCell ref="C4:E4"/>
    <mergeCell ref="D41:D42"/>
    <mergeCell ref="D30:D34"/>
    <mergeCell ref="E39:E40"/>
    <mergeCell ref="F39:F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9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79"/>
  <dimension ref="A1:G35"/>
  <sheetViews>
    <sheetView view="pageBreakPreview" zoomScaleSheetLayoutView="100" workbookViewId="0">
      <selection activeCell="J27" sqref="J27"/>
    </sheetView>
  </sheetViews>
  <sheetFormatPr defaultColWidth="9.140625" defaultRowHeight="18" customHeight="1"/>
  <cols>
    <col min="1" max="1" width="8.28515625" style="19" customWidth="1"/>
    <col min="2" max="2" width="19.7109375" style="19" customWidth="1"/>
    <col min="3" max="3" width="16.42578125" style="19" customWidth="1"/>
    <col min="4" max="4" width="21.7109375" style="19" customWidth="1"/>
    <col min="5" max="5" width="21.85546875" style="19" customWidth="1"/>
    <col min="6" max="6" width="22.28515625" style="19" customWidth="1"/>
    <col min="7" max="7" width="14.42578125" style="19" hidden="1" customWidth="1"/>
    <col min="8" max="16384" width="9.140625" style="19"/>
  </cols>
  <sheetData>
    <row r="1" spans="1:7" ht="29.25" customHeight="1">
      <c r="C1" s="662" t="s">
        <v>1073</v>
      </c>
      <c r="D1" s="662"/>
      <c r="E1" s="662"/>
    </row>
    <row r="2" spans="1:7" s="16" customFormat="1" ht="39" customHeight="1">
      <c r="A2" s="424" t="s">
        <v>142</v>
      </c>
      <c r="B2" s="8" t="s">
        <v>21</v>
      </c>
      <c r="C2" s="8" t="s">
        <v>22</v>
      </c>
      <c r="D2" s="8" t="s">
        <v>23</v>
      </c>
      <c r="E2" s="424" t="s">
        <v>86</v>
      </c>
      <c r="F2" s="8" t="s">
        <v>53</v>
      </c>
      <c r="G2" s="243" t="s">
        <v>26</v>
      </c>
    </row>
    <row r="3" spans="1:7" ht="24" customHeight="1">
      <c r="A3" s="434">
        <v>1</v>
      </c>
      <c r="B3" s="421" t="s">
        <v>6</v>
      </c>
      <c r="C3" s="421" t="s">
        <v>300</v>
      </c>
      <c r="D3" s="421" t="s">
        <v>782</v>
      </c>
      <c r="E3" s="421" t="s">
        <v>783</v>
      </c>
      <c r="F3" s="434">
        <v>628669</v>
      </c>
      <c r="G3" s="82">
        <v>55.03</v>
      </c>
    </row>
    <row r="4" spans="1:7" ht="24" customHeight="1">
      <c r="A4" s="434">
        <v>2</v>
      </c>
      <c r="B4" s="421" t="s">
        <v>6</v>
      </c>
      <c r="C4" s="421" t="s">
        <v>300</v>
      </c>
      <c r="D4" s="701" t="s">
        <v>300</v>
      </c>
      <c r="E4" s="421" t="s">
        <v>339</v>
      </c>
      <c r="F4" s="434">
        <v>629228</v>
      </c>
      <c r="G4" s="82">
        <v>28.4</v>
      </c>
    </row>
    <row r="5" spans="1:7" ht="24" customHeight="1">
      <c r="A5" s="434">
        <v>3</v>
      </c>
      <c r="B5" s="421" t="s">
        <v>6</v>
      </c>
      <c r="C5" s="421" t="s">
        <v>300</v>
      </c>
      <c r="D5" s="703"/>
      <c r="E5" s="421" t="s">
        <v>338</v>
      </c>
      <c r="F5" s="434">
        <v>629553</v>
      </c>
      <c r="G5" s="82">
        <v>1.4</v>
      </c>
    </row>
    <row r="6" spans="1:7" ht="24" customHeight="1">
      <c r="A6" s="434">
        <v>4</v>
      </c>
      <c r="B6" s="421" t="s">
        <v>6</v>
      </c>
      <c r="C6" s="421" t="s">
        <v>300</v>
      </c>
      <c r="D6" s="701" t="s">
        <v>335</v>
      </c>
      <c r="E6" s="421" t="s">
        <v>336</v>
      </c>
      <c r="F6" s="434">
        <v>628674</v>
      </c>
      <c r="G6" s="82">
        <v>6.4</v>
      </c>
    </row>
    <row r="7" spans="1:7" ht="24" customHeight="1">
      <c r="A7" s="434">
        <v>5</v>
      </c>
      <c r="B7" s="421" t="s">
        <v>6</v>
      </c>
      <c r="C7" s="421" t="s">
        <v>300</v>
      </c>
      <c r="D7" s="701"/>
      <c r="E7" s="421" t="s">
        <v>337</v>
      </c>
      <c r="F7" s="434">
        <v>628830</v>
      </c>
      <c r="G7" s="82">
        <v>1.5</v>
      </c>
    </row>
    <row r="8" spans="1:7" ht="24" customHeight="1">
      <c r="A8" s="434">
        <v>6</v>
      </c>
      <c r="B8" s="421" t="s">
        <v>6</v>
      </c>
      <c r="C8" s="421" t="s">
        <v>300</v>
      </c>
      <c r="D8" s="421" t="s">
        <v>340</v>
      </c>
      <c r="E8" s="421" t="s">
        <v>340</v>
      </c>
      <c r="F8" s="434">
        <v>628907</v>
      </c>
      <c r="G8" s="84">
        <v>26.3</v>
      </c>
    </row>
    <row r="9" spans="1:7" ht="24" customHeight="1">
      <c r="A9" s="764">
        <v>7</v>
      </c>
      <c r="B9" s="421" t="s">
        <v>6</v>
      </c>
      <c r="C9" s="421" t="s">
        <v>300</v>
      </c>
      <c r="D9" s="421" t="s">
        <v>340</v>
      </c>
      <c r="E9" s="701" t="s">
        <v>333</v>
      </c>
      <c r="F9" s="434">
        <v>629070</v>
      </c>
      <c r="G9" s="82">
        <v>0</v>
      </c>
    </row>
    <row r="10" spans="1:7" ht="24" customHeight="1">
      <c r="A10" s="764"/>
      <c r="B10" s="421" t="s">
        <v>6</v>
      </c>
      <c r="C10" s="421" t="s">
        <v>300</v>
      </c>
      <c r="D10" s="421" t="s">
        <v>334</v>
      </c>
      <c r="E10" s="701"/>
      <c r="F10" s="434">
        <v>629070</v>
      </c>
      <c r="G10" s="82">
        <v>15</v>
      </c>
    </row>
    <row r="11" spans="1:7" ht="24" customHeight="1">
      <c r="A11" s="434">
        <v>1</v>
      </c>
      <c r="B11" s="414" t="s">
        <v>256</v>
      </c>
      <c r="C11" s="421" t="s">
        <v>300</v>
      </c>
      <c r="D11" s="421" t="s">
        <v>782</v>
      </c>
      <c r="E11" s="421" t="s">
        <v>342</v>
      </c>
      <c r="F11" s="434">
        <v>629393</v>
      </c>
      <c r="G11" s="84">
        <v>73.02</v>
      </c>
    </row>
    <row r="12" spans="1:7" ht="24" customHeight="1">
      <c r="A12" s="434">
        <v>2</v>
      </c>
      <c r="B12" s="414" t="s">
        <v>256</v>
      </c>
      <c r="C12" s="421" t="s">
        <v>300</v>
      </c>
      <c r="D12" s="701" t="s">
        <v>344</v>
      </c>
      <c r="E12" s="421" t="s">
        <v>344</v>
      </c>
      <c r="F12" s="434">
        <v>628755</v>
      </c>
      <c r="G12" s="82">
        <v>1</v>
      </c>
    </row>
    <row r="13" spans="1:7" ht="24" customHeight="1">
      <c r="A13" s="434">
        <v>3</v>
      </c>
      <c r="B13" s="414" t="s">
        <v>256</v>
      </c>
      <c r="C13" s="421" t="s">
        <v>300</v>
      </c>
      <c r="D13" s="703"/>
      <c r="E13" s="421" t="s">
        <v>345</v>
      </c>
      <c r="F13" s="434">
        <v>628952</v>
      </c>
      <c r="G13" s="82">
        <v>5.2</v>
      </c>
    </row>
    <row r="14" spans="1:7" ht="24" customHeight="1">
      <c r="A14" s="764">
        <v>4</v>
      </c>
      <c r="B14" s="414" t="s">
        <v>256</v>
      </c>
      <c r="C14" s="421" t="s">
        <v>300</v>
      </c>
      <c r="D14" s="421" t="s">
        <v>300</v>
      </c>
      <c r="E14" s="701" t="s">
        <v>343</v>
      </c>
      <c r="F14" s="434">
        <v>628982</v>
      </c>
      <c r="G14" s="13">
        <v>8.61</v>
      </c>
    </row>
    <row r="15" spans="1:7" ht="24" customHeight="1">
      <c r="A15" s="764"/>
      <c r="B15" s="414" t="s">
        <v>256</v>
      </c>
      <c r="C15" s="421" t="s">
        <v>300</v>
      </c>
      <c r="D15" s="421" t="s">
        <v>341</v>
      </c>
      <c r="E15" s="701"/>
      <c r="F15" s="434">
        <v>628982</v>
      </c>
      <c r="G15" s="13">
        <v>4.2</v>
      </c>
    </row>
    <row r="16" spans="1:7" ht="24" customHeight="1">
      <c r="A16" s="434">
        <v>5</v>
      </c>
      <c r="B16" s="414" t="s">
        <v>256</v>
      </c>
      <c r="C16" s="421" t="s">
        <v>300</v>
      </c>
      <c r="D16" s="421" t="s">
        <v>300</v>
      </c>
      <c r="E16" s="421" t="s">
        <v>339</v>
      </c>
      <c r="F16" s="434">
        <v>629228</v>
      </c>
      <c r="G16" s="82">
        <v>43.3</v>
      </c>
    </row>
    <row r="17" spans="1:7" ht="24" customHeight="1">
      <c r="A17" s="434">
        <v>6</v>
      </c>
      <c r="B17" s="414" t="s">
        <v>256</v>
      </c>
      <c r="C17" s="421" t="s">
        <v>300</v>
      </c>
      <c r="D17" s="421" t="s">
        <v>300</v>
      </c>
      <c r="E17" s="421" t="s">
        <v>338</v>
      </c>
      <c r="F17" s="434">
        <v>629553</v>
      </c>
      <c r="G17" s="82">
        <v>22</v>
      </c>
    </row>
    <row r="18" spans="1:7" ht="24" customHeight="1">
      <c r="A18" s="434">
        <v>7</v>
      </c>
      <c r="B18" s="414" t="s">
        <v>256</v>
      </c>
      <c r="C18" s="421" t="s">
        <v>300</v>
      </c>
      <c r="D18" s="701" t="s">
        <v>335</v>
      </c>
      <c r="E18" s="421" t="s">
        <v>336</v>
      </c>
      <c r="F18" s="434">
        <v>628674</v>
      </c>
      <c r="G18" s="84">
        <v>19.2</v>
      </c>
    </row>
    <row r="19" spans="1:7" ht="24" customHeight="1">
      <c r="A19" s="434">
        <v>8</v>
      </c>
      <c r="B19" s="414" t="s">
        <v>256</v>
      </c>
      <c r="C19" s="421" t="s">
        <v>300</v>
      </c>
      <c r="D19" s="703"/>
      <c r="E19" s="421" t="s">
        <v>337</v>
      </c>
      <c r="F19" s="434">
        <v>628830</v>
      </c>
      <c r="G19" s="84">
        <v>9.4</v>
      </c>
    </row>
    <row r="20" spans="1:7" ht="24" customHeight="1">
      <c r="A20" s="434">
        <v>9</v>
      </c>
      <c r="B20" s="414" t="s">
        <v>256</v>
      </c>
      <c r="C20" s="421" t="s">
        <v>300</v>
      </c>
      <c r="D20" s="703"/>
      <c r="E20" s="421" t="s">
        <v>346</v>
      </c>
      <c r="F20" s="434">
        <v>629151</v>
      </c>
      <c r="G20" s="84">
        <v>21.4</v>
      </c>
    </row>
    <row r="21" spans="1:7" ht="24" customHeight="1">
      <c r="A21" s="434">
        <v>10</v>
      </c>
      <c r="B21" s="414" t="s">
        <v>256</v>
      </c>
      <c r="C21" s="421" t="s">
        <v>300</v>
      </c>
      <c r="D21" s="421" t="s">
        <v>340</v>
      </c>
      <c r="E21" s="421" t="s">
        <v>340</v>
      </c>
      <c r="F21" s="434">
        <v>628907</v>
      </c>
      <c r="G21" s="84">
        <v>1</v>
      </c>
    </row>
    <row r="22" spans="1:7" ht="24" customHeight="1">
      <c r="A22" s="434">
        <v>11</v>
      </c>
      <c r="B22" s="414" t="s">
        <v>256</v>
      </c>
      <c r="C22" s="421" t="s">
        <v>300</v>
      </c>
      <c r="D22" s="701" t="s">
        <v>341</v>
      </c>
      <c r="E22" s="421" t="s">
        <v>347</v>
      </c>
      <c r="F22" s="434">
        <v>629375</v>
      </c>
      <c r="G22" s="84">
        <v>2.1</v>
      </c>
    </row>
    <row r="23" spans="1:7" ht="24" customHeight="1">
      <c r="A23" s="434">
        <v>12</v>
      </c>
      <c r="B23" s="414" t="s">
        <v>256</v>
      </c>
      <c r="C23" s="421" t="s">
        <v>300</v>
      </c>
      <c r="D23" s="703"/>
      <c r="E23" s="421" t="s">
        <v>784</v>
      </c>
      <c r="F23" s="434">
        <v>629578</v>
      </c>
      <c r="G23" s="84">
        <v>4.2</v>
      </c>
    </row>
    <row r="24" spans="1:7" ht="24" customHeight="1">
      <c r="A24" s="764">
        <v>13</v>
      </c>
      <c r="B24" s="414" t="s">
        <v>256</v>
      </c>
      <c r="C24" s="421" t="s">
        <v>300</v>
      </c>
      <c r="D24" s="421" t="s">
        <v>340</v>
      </c>
      <c r="E24" s="701" t="s">
        <v>333</v>
      </c>
      <c r="F24" s="434">
        <v>629070</v>
      </c>
      <c r="G24" s="82">
        <v>0</v>
      </c>
    </row>
    <row r="25" spans="1:7" ht="24" customHeight="1">
      <c r="A25" s="764"/>
      <c r="B25" s="414" t="s">
        <v>256</v>
      </c>
      <c r="C25" s="421" t="s">
        <v>300</v>
      </c>
      <c r="D25" s="701" t="s">
        <v>785</v>
      </c>
      <c r="E25" s="701"/>
      <c r="F25" s="434">
        <v>629070</v>
      </c>
      <c r="G25" s="82">
        <v>15.2</v>
      </c>
    </row>
    <row r="26" spans="1:7" ht="24" customHeight="1">
      <c r="A26" s="434">
        <v>14</v>
      </c>
      <c r="B26" s="414" t="s">
        <v>256</v>
      </c>
      <c r="C26" s="421" t="s">
        <v>300</v>
      </c>
      <c r="D26" s="703"/>
      <c r="E26" s="421" t="s">
        <v>785</v>
      </c>
      <c r="F26" s="434">
        <v>629458</v>
      </c>
      <c r="G26" s="82">
        <v>22.85</v>
      </c>
    </row>
    <row r="27" spans="1:7" ht="24" customHeight="1">
      <c r="A27" s="434">
        <v>1</v>
      </c>
      <c r="B27" s="421" t="s">
        <v>202</v>
      </c>
      <c r="C27" s="421" t="s">
        <v>300</v>
      </c>
      <c r="D27" s="701" t="s">
        <v>344</v>
      </c>
      <c r="E27" s="421" t="s">
        <v>344</v>
      </c>
      <c r="F27" s="434">
        <v>628755</v>
      </c>
      <c r="G27" s="430">
        <v>62.6</v>
      </c>
    </row>
    <row r="28" spans="1:7" ht="24" customHeight="1">
      <c r="A28" s="434">
        <v>2</v>
      </c>
      <c r="B28" s="421" t="s">
        <v>202</v>
      </c>
      <c r="C28" s="421" t="s">
        <v>300</v>
      </c>
      <c r="D28" s="703"/>
      <c r="E28" s="421" t="s">
        <v>345</v>
      </c>
      <c r="F28" s="434">
        <v>628952</v>
      </c>
      <c r="G28" s="82">
        <v>49.65</v>
      </c>
    </row>
    <row r="29" spans="1:7" ht="24" customHeight="1">
      <c r="A29" s="434">
        <v>3</v>
      </c>
      <c r="B29" s="421" t="s">
        <v>202</v>
      </c>
      <c r="C29" s="421" t="s">
        <v>300</v>
      </c>
      <c r="D29" s="701" t="s">
        <v>335</v>
      </c>
      <c r="E29" s="421" t="s">
        <v>336</v>
      </c>
      <c r="F29" s="434">
        <v>628674</v>
      </c>
      <c r="G29" s="82">
        <v>3.5</v>
      </c>
    </row>
    <row r="30" spans="1:7" ht="24" customHeight="1">
      <c r="A30" s="434">
        <v>4</v>
      </c>
      <c r="B30" s="421" t="s">
        <v>202</v>
      </c>
      <c r="C30" s="421" t="s">
        <v>300</v>
      </c>
      <c r="D30" s="703"/>
      <c r="E30" s="421" t="s">
        <v>346</v>
      </c>
      <c r="F30" s="434">
        <v>629151</v>
      </c>
      <c r="G30" s="82">
        <v>7.48</v>
      </c>
    </row>
    <row r="31" spans="1:7" ht="24" customHeight="1">
      <c r="A31" s="434">
        <v>1</v>
      </c>
      <c r="B31" s="421" t="s">
        <v>786</v>
      </c>
      <c r="C31" s="421" t="s">
        <v>300</v>
      </c>
      <c r="D31" s="421" t="s">
        <v>787</v>
      </c>
      <c r="E31" s="421" t="s">
        <v>788</v>
      </c>
      <c r="F31" s="434">
        <v>629136</v>
      </c>
      <c r="G31" s="82">
        <v>7</v>
      </c>
    </row>
    <row r="32" spans="1:7" ht="24" customHeight="1">
      <c r="A32" s="434">
        <v>2</v>
      </c>
      <c r="B32" s="421" t="s">
        <v>786</v>
      </c>
      <c r="C32" s="421" t="s">
        <v>300</v>
      </c>
      <c r="D32" s="701" t="s">
        <v>344</v>
      </c>
      <c r="E32" s="421" t="s">
        <v>344</v>
      </c>
      <c r="F32" s="434">
        <v>628755</v>
      </c>
      <c r="G32" s="82">
        <v>92.9</v>
      </c>
    </row>
    <row r="33" spans="1:7" ht="24" customHeight="1">
      <c r="A33" s="434">
        <v>3</v>
      </c>
      <c r="B33" s="421" t="s">
        <v>786</v>
      </c>
      <c r="C33" s="421" t="s">
        <v>300</v>
      </c>
      <c r="D33" s="703"/>
      <c r="E33" s="421" t="s">
        <v>345</v>
      </c>
      <c r="F33" s="434">
        <v>628952</v>
      </c>
      <c r="G33" s="82">
        <v>77.8</v>
      </c>
    </row>
    <row r="34" spans="1:7" ht="24" customHeight="1">
      <c r="A34" s="434">
        <v>4</v>
      </c>
      <c r="B34" s="421" t="s">
        <v>786</v>
      </c>
      <c r="C34" s="421" t="s">
        <v>300</v>
      </c>
      <c r="D34" s="421" t="s">
        <v>335</v>
      </c>
      <c r="E34" s="421" t="s">
        <v>336</v>
      </c>
      <c r="F34" s="434">
        <v>628674</v>
      </c>
      <c r="G34" s="82">
        <v>2.4</v>
      </c>
    </row>
    <row r="35" spans="1:7" ht="24" customHeight="1">
      <c r="A35" s="434">
        <v>1</v>
      </c>
      <c r="B35" s="421" t="s">
        <v>12</v>
      </c>
      <c r="C35" s="421" t="s">
        <v>300</v>
      </c>
      <c r="D35" s="421" t="s">
        <v>341</v>
      </c>
      <c r="E35" s="421" t="s">
        <v>784</v>
      </c>
      <c r="F35" s="434">
        <v>629578</v>
      </c>
      <c r="G35" s="82">
        <v>0.2</v>
      </c>
    </row>
  </sheetData>
  <mergeCells count="16">
    <mergeCell ref="A9:A10"/>
    <mergeCell ref="E9:E10"/>
    <mergeCell ref="A14:A15"/>
    <mergeCell ref="E14:E15"/>
    <mergeCell ref="A24:A25"/>
    <mergeCell ref="E24:E25"/>
    <mergeCell ref="D25:D26"/>
    <mergeCell ref="C1:E1"/>
    <mergeCell ref="D27:D28"/>
    <mergeCell ref="D29:D30"/>
    <mergeCell ref="D32:D33"/>
    <mergeCell ref="D6:D7"/>
    <mergeCell ref="D4:D5"/>
    <mergeCell ref="D12:D13"/>
    <mergeCell ref="D18:D20"/>
    <mergeCell ref="D22:D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colBreaks count="1" manualBreakCount="1">
    <brk id="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100"/>
  <dimension ref="A1:G101"/>
  <sheetViews>
    <sheetView view="pageBreakPreview" zoomScaleSheetLayoutView="100" workbookViewId="0">
      <selection activeCell="F52" sqref="F52"/>
    </sheetView>
  </sheetViews>
  <sheetFormatPr defaultColWidth="18.85546875" defaultRowHeight="21.75" customHeight="1"/>
  <cols>
    <col min="1" max="1" width="10" style="210" customWidth="1"/>
    <col min="2" max="6" width="18.85546875" style="210"/>
    <col min="7" max="7" width="0" style="210" hidden="1" customWidth="1"/>
    <col min="8" max="8" width="18.85546875" style="6" customWidth="1"/>
    <col min="9" max="16384" width="18.85546875" style="6"/>
  </cols>
  <sheetData>
    <row r="1" spans="1:7" ht="25.5" customHeight="1">
      <c r="C1" s="662" t="s">
        <v>1074</v>
      </c>
      <c r="D1" s="662"/>
      <c r="E1" s="662"/>
    </row>
    <row r="2" spans="1:7" s="276" customFormat="1" ht="36.75" customHeight="1">
      <c r="A2" s="8" t="s">
        <v>142</v>
      </c>
      <c r="B2" s="8" t="s">
        <v>696</v>
      </c>
      <c r="C2" s="8" t="s">
        <v>22</v>
      </c>
      <c r="D2" s="8" t="s">
        <v>23</v>
      </c>
      <c r="E2" s="8" t="s">
        <v>86</v>
      </c>
      <c r="F2" s="8" t="s">
        <v>25</v>
      </c>
      <c r="G2" s="8" t="s">
        <v>942</v>
      </c>
    </row>
    <row r="3" spans="1:7" ht="21.75" customHeight="1">
      <c r="A3" s="14">
        <v>1</v>
      </c>
      <c r="B3" s="36" t="s">
        <v>6</v>
      </c>
      <c r="C3" s="33" t="s">
        <v>523</v>
      </c>
      <c r="D3" s="33" t="s">
        <v>523</v>
      </c>
      <c r="E3" s="33" t="s">
        <v>566</v>
      </c>
      <c r="F3" s="32">
        <v>628899</v>
      </c>
      <c r="G3" s="3">
        <v>1</v>
      </c>
    </row>
    <row r="4" spans="1:7" ht="21.75" customHeight="1">
      <c r="A4" s="14">
        <v>2</v>
      </c>
      <c r="B4" s="36" t="s">
        <v>6</v>
      </c>
      <c r="C4" s="33" t="s">
        <v>523</v>
      </c>
      <c r="D4" s="717" t="s">
        <v>567</v>
      </c>
      <c r="E4" s="33" t="s">
        <v>567</v>
      </c>
      <c r="F4" s="32">
        <v>629061</v>
      </c>
      <c r="G4" s="3">
        <v>5</v>
      </c>
    </row>
    <row r="5" spans="1:7" ht="21.75" customHeight="1">
      <c r="A5" s="14">
        <v>3</v>
      </c>
      <c r="B5" s="36" t="s">
        <v>6</v>
      </c>
      <c r="C5" s="33" t="s">
        <v>523</v>
      </c>
      <c r="D5" s="766"/>
      <c r="E5" s="33" t="s">
        <v>520</v>
      </c>
      <c r="F5" s="32">
        <v>629687</v>
      </c>
      <c r="G5" s="3">
        <v>6</v>
      </c>
    </row>
    <row r="6" spans="1:7" ht="21.75" customHeight="1">
      <c r="A6" s="14">
        <v>4</v>
      </c>
      <c r="B6" s="36" t="s">
        <v>6</v>
      </c>
      <c r="C6" s="33" t="s">
        <v>523</v>
      </c>
      <c r="D6" s="718"/>
      <c r="E6" s="33" t="s">
        <v>943</v>
      </c>
      <c r="F6" s="32">
        <v>628740</v>
      </c>
      <c r="G6" s="3">
        <v>3</v>
      </c>
    </row>
    <row r="7" spans="1:7" ht="21.75" customHeight="1">
      <c r="A7" s="14">
        <v>5</v>
      </c>
      <c r="B7" s="36" t="s">
        <v>6</v>
      </c>
      <c r="C7" s="33" t="s">
        <v>523</v>
      </c>
      <c r="D7" s="33" t="s">
        <v>577</v>
      </c>
      <c r="E7" s="83" t="s">
        <v>578</v>
      </c>
      <c r="F7" s="32">
        <v>629354</v>
      </c>
      <c r="G7" s="3">
        <v>20</v>
      </c>
    </row>
    <row r="8" spans="1:7" ht="21.75" customHeight="1">
      <c r="A8" s="14">
        <v>6</v>
      </c>
      <c r="B8" s="36" t="s">
        <v>6</v>
      </c>
      <c r="C8" s="33" t="s">
        <v>523</v>
      </c>
      <c r="D8" s="33" t="s">
        <v>568</v>
      </c>
      <c r="E8" s="33" t="s">
        <v>569</v>
      </c>
      <c r="F8" s="32">
        <v>629579</v>
      </c>
      <c r="G8" s="3">
        <v>1</v>
      </c>
    </row>
    <row r="9" spans="1:7" ht="21.75" customHeight="1">
      <c r="A9" s="14">
        <v>7</v>
      </c>
      <c r="B9" s="36" t="s">
        <v>6</v>
      </c>
      <c r="C9" s="33" t="s">
        <v>523</v>
      </c>
      <c r="D9" s="717" t="s">
        <v>570</v>
      </c>
      <c r="E9" s="33" t="s">
        <v>571</v>
      </c>
      <c r="F9" s="32">
        <v>628987</v>
      </c>
      <c r="G9" s="3">
        <v>4</v>
      </c>
    </row>
    <row r="10" spans="1:7" ht="21.75" customHeight="1">
      <c r="A10" s="14">
        <v>8</v>
      </c>
      <c r="B10" s="36" t="s">
        <v>6</v>
      </c>
      <c r="C10" s="33" t="s">
        <v>523</v>
      </c>
      <c r="D10" s="707"/>
      <c r="E10" s="33" t="s">
        <v>570</v>
      </c>
      <c r="F10" s="32">
        <v>629122</v>
      </c>
      <c r="G10" s="3">
        <v>3</v>
      </c>
    </row>
    <row r="11" spans="1:7" ht="21.75" customHeight="1">
      <c r="A11" s="14">
        <v>9</v>
      </c>
      <c r="B11" s="36" t="s">
        <v>6</v>
      </c>
      <c r="C11" s="33" t="s">
        <v>523</v>
      </c>
      <c r="D11" s="33" t="s">
        <v>574</v>
      </c>
      <c r="E11" s="33" t="s">
        <v>574</v>
      </c>
      <c r="F11" s="32">
        <v>629161</v>
      </c>
      <c r="G11" s="3">
        <v>15</v>
      </c>
    </row>
    <row r="12" spans="1:7" ht="21.75" customHeight="1">
      <c r="A12" s="14">
        <v>1</v>
      </c>
      <c r="B12" s="65" t="s">
        <v>202</v>
      </c>
      <c r="C12" s="33" t="s">
        <v>523</v>
      </c>
      <c r="D12" s="717" t="s">
        <v>523</v>
      </c>
      <c r="E12" s="33" t="s">
        <v>523</v>
      </c>
      <c r="F12" s="32">
        <v>628692</v>
      </c>
      <c r="G12" s="3">
        <v>110</v>
      </c>
    </row>
    <row r="13" spans="1:7" ht="21.75" customHeight="1">
      <c r="A13" s="14">
        <v>2</v>
      </c>
      <c r="B13" s="65" t="s">
        <v>202</v>
      </c>
      <c r="C13" s="33" t="s">
        <v>523</v>
      </c>
      <c r="D13" s="718"/>
      <c r="E13" s="33" t="s">
        <v>566</v>
      </c>
      <c r="F13" s="32">
        <v>628899</v>
      </c>
      <c r="G13" s="3">
        <v>72</v>
      </c>
    </row>
    <row r="14" spans="1:7" ht="21.75" customHeight="1">
      <c r="A14" s="14">
        <v>3</v>
      </c>
      <c r="B14" s="65" t="s">
        <v>202</v>
      </c>
      <c r="C14" s="33" t="s">
        <v>523</v>
      </c>
      <c r="D14" s="717" t="s">
        <v>568</v>
      </c>
      <c r="E14" s="33" t="s">
        <v>568</v>
      </c>
      <c r="F14" s="32">
        <v>628813</v>
      </c>
      <c r="G14" s="3">
        <v>10</v>
      </c>
    </row>
    <row r="15" spans="1:7" ht="21.75" customHeight="1">
      <c r="A15" s="14">
        <v>4</v>
      </c>
      <c r="B15" s="65" t="s">
        <v>202</v>
      </c>
      <c r="C15" s="33" t="s">
        <v>523</v>
      </c>
      <c r="D15" s="707"/>
      <c r="E15" s="33" t="s">
        <v>575</v>
      </c>
      <c r="F15" s="32">
        <v>629749</v>
      </c>
      <c r="G15" s="3">
        <v>12</v>
      </c>
    </row>
    <row r="16" spans="1:7" ht="21.75" customHeight="1">
      <c r="A16" s="14">
        <v>5</v>
      </c>
      <c r="B16" s="65" t="s">
        <v>202</v>
      </c>
      <c r="C16" s="33" t="s">
        <v>523</v>
      </c>
      <c r="D16" s="33" t="s">
        <v>570</v>
      </c>
      <c r="E16" s="33" t="s">
        <v>576</v>
      </c>
      <c r="F16" s="32">
        <v>629229</v>
      </c>
      <c r="G16" s="3">
        <v>95</v>
      </c>
    </row>
    <row r="17" spans="1:7" ht="21.75" customHeight="1">
      <c r="A17" s="14">
        <v>1</v>
      </c>
      <c r="B17" s="65" t="s">
        <v>256</v>
      </c>
      <c r="C17" s="33" t="s">
        <v>523</v>
      </c>
      <c r="D17" s="717" t="s">
        <v>523</v>
      </c>
      <c r="E17" s="33" t="s">
        <v>523</v>
      </c>
      <c r="F17" s="32">
        <v>628692</v>
      </c>
      <c r="G17" s="3">
        <v>94</v>
      </c>
    </row>
    <row r="18" spans="1:7" ht="21.75" customHeight="1">
      <c r="A18" s="14">
        <v>2</v>
      </c>
      <c r="B18" s="65" t="s">
        <v>256</v>
      </c>
      <c r="C18" s="33" t="s">
        <v>523</v>
      </c>
      <c r="D18" s="707"/>
      <c r="E18" s="33" t="s">
        <v>566</v>
      </c>
      <c r="F18" s="32">
        <v>628899</v>
      </c>
      <c r="G18" s="3">
        <v>232</v>
      </c>
    </row>
    <row r="19" spans="1:7" ht="21.75" customHeight="1">
      <c r="A19" s="14">
        <v>3</v>
      </c>
      <c r="B19" s="65" t="s">
        <v>256</v>
      </c>
      <c r="C19" s="33" t="s">
        <v>523</v>
      </c>
      <c r="D19" s="717" t="s">
        <v>567</v>
      </c>
      <c r="E19" s="33" t="s">
        <v>567</v>
      </c>
      <c r="F19" s="32">
        <v>629061</v>
      </c>
      <c r="G19" s="3">
        <v>15</v>
      </c>
    </row>
    <row r="20" spans="1:7" ht="21.75" customHeight="1">
      <c r="A20" s="14">
        <v>4</v>
      </c>
      <c r="B20" s="65" t="s">
        <v>256</v>
      </c>
      <c r="C20" s="33" t="s">
        <v>523</v>
      </c>
      <c r="D20" s="710"/>
      <c r="E20" s="33" t="s">
        <v>520</v>
      </c>
      <c r="F20" s="32">
        <v>629687</v>
      </c>
      <c r="G20" s="3">
        <v>28</v>
      </c>
    </row>
    <row r="21" spans="1:7" ht="21.75" customHeight="1">
      <c r="A21" s="14">
        <v>5</v>
      </c>
      <c r="B21" s="65" t="s">
        <v>256</v>
      </c>
      <c r="C21" s="33" t="s">
        <v>523</v>
      </c>
      <c r="D21" s="707"/>
      <c r="E21" s="33" t="s">
        <v>943</v>
      </c>
      <c r="F21" s="32">
        <v>628740</v>
      </c>
      <c r="G21" s="3">
        <v>22</v>
      </c>
    </row>
    <row r="22" spans="1:7" ht="21.75" customHeight="1">
      <c r="A22" s="14">
        <v>6</v>
      </c>
      <c r="B22" s="65" t="s">
        <v>256</v>
      </c>
      <c r="C22" s="33" t="s">
        <v>523</v>
      </c>
      <c r="D22" s="717" t="s">
        <v>570</v>
      </c>
      <c r="E22" s="33" t="s">
        <v>570</v>
      </c>
      <c r="F22" s="32">
        <v>629122</v>
      </c>
      <c r="G22" s="3">
        <v>63</v>
      </c>
    </row>
    <row r="23" spans="1:7" ht="21.75" customHeight="1">
      <c r="A23" s="14">
        <v>7</v>
      </c>
      <c r="B23" s="65" t="s">
        <v>256</v>
      </c>
      <c r="C23" s="33" t="s">
        <v>523</v>
      </c>
      <c r="D23" s="707"/>
      <c r="E23" s="33" t="s">
        <v>576</v>
      </c>
      <c r="F23" s="32">
        <v>629229</v>
      </c>
      <c r="G23" s="3">
        <v>57</v>
      </c>
    </row>
    <row r="24" spans="1:7" ht="21.75" customHeight="1">
      <c r="A24" s="14">
        <v>8</v>
      </c>
      <c r="B24" s="65" t="s">
        <v>256</v>
      </c>
      <c r="C24" s="33" t="s">
        <v>523</v>
      </c>
      <c r="D24" s="717" t="s">
        <v>568</v>
      </c>
      <c r="E24" s="33" t="s">
        <v>568</v>
      </c>
      <c r="F24" s="32">
        <v>628813</v>
      </c>
      <c r="G24" s="3">
        <v>192</v>
      </c>
    </row>
    <row r="25" spans="1:7" ht="21.75" customHeight="1">
      <c r="A25" s="14">
        <v>9</v>
      </c>
      <c r="B25" s="65" t="s">
        <v>256</v>
      </c>
      <c r="C25" s="33" t="s">
        <v>523</v>
      </c>
      <c r="D25" s="710"/>
      <c r="E25" s="33" t="s">
        <v>575</v>
      </c>
      <c r="F25" s="32">
        <v>629749</v>
      </c>
      <c r="G25" s="3">
        <v>184</v>
      </c>
    </row>
    <row r="26" spans="1:7" ht="21.75" customHeight="1">
      <c r="A26" s="14">
        <v>10</v>
      </c>
      <c r="B26" s="65" t="s">
        <v>256</v>
      </c>
      <c r="C26" s="33" t="s">
        <v>523</v>
      </c>
      <c r="D26" s="707"/>
      <c r="E26" s="33" t="s">
        <v>569</v>
      </c>
      <c r="F26" s="32">
        <v>629579</v>
      </c>
      <c r="G26" s="3">
        <v>165</v>
      </c>
    </row>
    <row r="27" spans="1:7" ht="21.75" customHeight="1">
      <c r="A27" s="14">
        <v>11</v>
      </c>
      <c r="B27" s="65" t="s">
        <v>256</v>
      </c>
      <c r="C27" s="33" t="s">
        <v>523</v>
      </c>
      <c r="D27" s="717" t="s">
        <v>577</v>
      </c>
      <c r="E27" s="33" t="s">
        <v>944</v>
      </c>
      <c r="F27" s="32">
        <v>629160</v>
      </c>
      <c r="G27" s="3">
        <v>27</v>
      </c>
    </row>
    <row r="28" spans="1:7" ht="21.75" customHeight="1">
      <c r="A28" s="14">
        <v>12</v>
      </c>
      <c r="B28" s="65" t="s">
        <v>256</v>
      </c>
      <c r="C28" s="33" t="s">
        <v>523</v>
      </c>
      <c r="D28" s="707"/>
      <c r="E28" s="33" t="s">
        <v>577</v>
      </c>
      <c r="F28" s="32">
        <v>629175</v>
      </c>
      <c r="G28" s="3">
        <v>32</v>
      </c>
    </row>
    <row r="29" spans="1:7" ht="21.75" customHeight="1">
      <c r="A29" s="14">
        <v>13</v>
      </c>
      <c r="B29" s="65" t="s">
        <v>256</v>
      </c>
      <c r="C29" s="33" t="s">
        <v>523</v>
      </c>
      <c r="D29" s="33" t="s">
        <v>580</v>
      </c>
      <c r="E29" s="33" t="s">
        <v>580</v>
      </c>
      <c r="F29" s="32">
        <v>628733</v>
      </c>
      <c r="G29" s="3">
        <v>425</v>
      </c>
    </row>
    <row r="30" spans="1:7" ht="21.75" customHeight="1">
      <c r="A30" s="767">
        <v>14</v>
      </c>
      <c r="B30" s="65" t="s">
        <v>256</v>
      </c>
      <c r="C30" s="33" t="s">
        <v>523</v>
      </c>
      <c r="D30" s="33" t="s">
        <v>580</v>
      </c>
      <c r="E30" s="717" t="s">
        <v>581</v>
      </c>
      <c r="F30" s="772">
        <v>629027</v>
      </c>
      <c r="G30" s="25">
        <v>855</v>
      </c>
    </row>
    <row r="31" spans="1:7" ht="21.75" customHeight="1">
      <c r="A31" s="768"/>
      <c r="B31" s="65" t="s">
        <v>256</v>
      </c>
      <c r="C31" s="33" t="s">
        <v>523</v>
      </c>
      <c r="D31" s="33" t="s">
        <v>581</v>
      </c>
      <c r="E31" s="769"/>
      <c r="F31" s="773"/>
      <c r="G31" s="26"/>
    </row>
    <row r="32" spans="1:7" ht="21.75" customHeight="1">
      <c r="A32" s="14">
        <v>15</v>
      </c>
      <c r="B32" s="65" t="s">
        <v>256</v>
      </c>
      <c r="C32" s="33" t="s">
        <v>523</v>
      </c>
      <c r="D32" s="33" t="s">
        <v>580</v>
      </c>
      <c r="E32" s="33" t="s">
        <v>945</v>
      </c>
      <c r="F32" s="32">
        <v>629387</v>
      </c>
      <c r="G32" s="3">
        <v>533</v>
      </c>
    </row>
    <row r="33" spans="1:7" ht="21.75" customHeight="1">
      <c r="A33" s="767">
        <v>16</v>
      </c>
      <c r="B33" s="65" t="s">
        <v>256</v>
      </c>
      <c r="C33" s="33" t="s">
        <v>523</v>
      </c>
      <c r="D33" s="33" t="s">
        <v>579</v>
      </c>
      <c r="E33" s="713" t="s">
        <v>582</v>
      </c>
      <c r="F33" s="770">
        <v>629366</v>
      </c>
      <c r="G33" s="25">
        <v>905</v>
      </c>
    </row>
    <row r="34" spans="1:7" ht="21.75" customHeight="1">
      <c r="A34" s="768"/>
      <c r="B34" s="65" t="s">
        <v>256</v>
      </c>
      <c r="C34" s="33" t="s">
        <v>523</v>
      </c>
      <c r="D34" s="33" t="s">
        <v>581</v>
      </c>
      <c r="E34" s="713"/>
      <c r="F34" s="771"/>
      <c r="G34" s="26"/>
    </row>
    <row r="35" spans="1:7" ht="21.75" customHeight="1">
      <c r="A35" s="767">
        <v>17</v>
      </c>
      <c r="B35" s="65" t="s">
        <v>256</v>
      </c>
      <c r="C35" s="33" t="s">
        <v>523</v>
      </c>
      <c r="D35" s="33" t="s">
        <v>946</v>
      </c>
      <c r="E35" s="717" t="s">
        <v>573</v>
      </c>
      <c r="F35" s="770">
        <v>628653</v>
      </c>
      <c r="G35" s="25">
        <v>714</v>
      </c>
    </row>
    <row r="36" spans="1:7" ht="21.75" customHeight="1">
      <c r="A36" s="768"/>
      <c r="B36" s="65" t="s">
        <v>256</v>
      </c>
      <c r="C36" s="33" t="s">
        <v>523</v>
      </c>
      <c r="D36" s="33" t="s">
        <v>581</v>
      </c>
      <c r="E36" s="769"/>
      <c r="F36" s="771"/>
      <c r="G36" s="26"/>
    </row>
    <row r="37" spans="1:7" ht="21.75" customHeight="1">
      <c r="A37" s="14">
        <v>18</v>
      </c>
      <c r="B37" s="65" t="s">
        <v>256</v>
      </c>
      <c r="C37" s="33" t="s">
        <v>523</v>
      </c>
      <c r="D37" s="33" t="s">
        <v>946</v>
      </c>
      <c r="E37" s="33" t="s">
        <v>574</v>
      </c>
      <c r="F37" s="32">
        <v>629161</v>
      </c>
      <c r="G37" s="3">
        <v>655</v>
      </c>
    </row>
    <row r="38" spans="1:7" ht="21.75" customHeight="1">
      <c r="A38" s="14">
        <v>19</v>
      </c>
      <c r="B38" s="65" t="s">
        <v>256</v>
      </c>
      <c r="C38" s="33" t="s">
        <v>523</v>
      </c>
      <c r="D38" s="717" t="s">
        <v>581</v>
      </c>
      <c r="E38" s="36" t="s">
        <v>584</v>
      </c>
      <c r="F38" s="32">
        <v>628754</v>
      </c>
      <c r="G38" s="3">
        <v>487</v>
      </c>
    </row>
    <row r="39" spans="1:7" ht="21.75" customHeight="1">
      <c r="A39" s="14">
        <v>20</v>
      </c>
      <c r="B39" s="65" t="s">
        <v>256</v>
      </c>
      <c r="C39" s="33" t="s">
        <v>523</v>
      </c>
      <c r="D39" s="707"/>
      <c r="E39" s="36" t="s">
        <v>583</v>
      </c>
      <c r="F39" s="32">
        <v>628783</v>
      </c>
      <c r="G39" s="3">
        <v>612</v>
      </c>
    </row>
    <row r="40" spans="1:7" ht="21.75" customHeight="1">
      <c r="A40" s="14">
        <v>1</v>
      </c>
      <c r="B40" s="65" t="s">
        <v>12</v>
      </c>
      <c r="C40" s="33" t="s">
        <v>523</v>
      </c>
      <c r="D40" s="4" t="s">
        <v>523</v>
      </c>
      <c r="E40" s="4" t="s">
        <v>523</v>
      </c>
      <c r="F40" s="32">
        <v>628692</v>
      </c>
      <c r="G40" s="3">
        <v>135</v>
      </c>
    </row>
    <row r="41" spans="1:7" ht="21.75" customHeight="1">
      <c r="A41" s="14">
        <v>2</v>
      </c>
      <c r="B41" s="65" t="s">
        <v>12</v>
      </c>
      <c r="C41" s="33" t="s">
        <v>523</v>
      </c>
      <c r="D41" s="706" t="s">
        <v>568</v>
      </c>
      <c r="E41" s="4" t="s">
        <v>568</v>
      </c>
      <c r="F41" s="32">
        <v>628813</v>
      </c>
      <c r="G41" s="3">
        <v>107</v>
      </c>
    </row>
    <row r="42" spans="1:7" ht="21.75" customHeight="1">
      <c r="A42" s="14">
        <v>3</v>
      </c>
      <c r="B42" s="65" t="s">
        <v>12</v>
      </c>
      <c r="C42" s="33" t="s">
        <v>523</v>
      </c>
      <c r="D42" s="710"/>
      <c r="E42" s="4" t="s">
        <v>575</v>
      </c>
      <c r="F42" s="32">
        <v>629749</v>
      </c>
      <c r="G42" s="3">
        <v>94</v>
      </c>
    </row>
    <row r="43" spans="1:7" ht="21.75" customHeight="1">
      <c r="A43" s="14">
        <v>4</v>
      </c>
      <c r="B43" s="65" t="s">
        <v>12</v>
      </c>
      <c r="C43" s="33" t="s">
        <v>523</v>
      </c>
      <c r="D43" s="707"/>
      <c r="E43" s="4" t="s">
        <v>569</v>
      </c>
      <c r="F43" s="32">
        <v>629579</v>
      </c>
      <c r="G43" s="3">
        <v>87</v>
      </c>
    </row>
    <row r="44" spans="1:7" ht="21.75" customHeight="1">
      <c r="A44" s="14">
        <v>5</v>
      </c>
      <c r="B44" s="65" t="s">
        <v>12</v>
      </c>
      <c r="C44" s="33" t="s">
        <v>523</v>
      </c>
      <c r="D44" s="706" t="s">
        <v>581</v>
      </c>
      <c r="E44" s="4" t="s">
        <v>583</v>
      </c>
      <c r="F44" s="32">
        <v>628783</v>
      </c>
      <c r="G44" s="3">
        <v>298</v>
      </c>
    </row>
    <row r="45" spans="1:7" ht="21.75" customHeight="1">
      <c r="A45" s="14">
        <v>6</v>
      </c>
      <c r="B45" s="65" t="s">
        <v>12</v>
      </c>
      <c r="C45" s="33" t="s">
        <v>523</v>
      </c>
      <c r="D45" s="707"/>
      <c r="E45" s="4" t="s">
        <v>584</v>
      </c>
      <c r="F45" s="32">
        <v>628754</v>
      </c>
      <c r="G45" s="3">
        <v>275</v>
      </c>
    </row>
    <row r="46" spans="1:7" ht="21.75" customHeight="1">
      <c r="A46" s="14">
        <v>7</v>
      </c>
      <c r="B46" s="65" t="s">
        <v>12</v>
      </c>
      <c r="C46" s="33" t="s">
        <v>523</v>
      </c>
      <c r="D46" s="4" t="s">
        <v>567</v>
      </c>
      <c r="E46" s="4" t="s">
        <v>943</v>
      </c>
      <c r="F46" s="32">
        <v>628740</v>
      </c>
      <c r="G46" s="3">
        <v>184</v>
      </c>
    </row>
    <row r="47" spans="1:7" ht="21.75" customHeight="1">
      <c r="A47" s="14">
        <v>8</v>
      </c>
      <c r="B47" s="65" t="s">
        <v>12</v>
      </c>
      <c r="C47" s="33" t="s">
        <v>523</v>
      </c>
      <c r="D47" s="706" t="s">
        <v>567</v>
      </c>
      <c r="E47" s="4" t="s">
        <v>567</v>
      </c>
      <c r="F47" s="32">
        <v>629061</v>
      </c>
      <c r="G47" s="3">
        <v>162</v>
      </c>
    </row>
    <row r="48" spans="1:7" ht="21.75" customHeight="1">
      <c r="A48" s="14">
        <v>9</v>
      </c>
      <c r="B48" s="65" t="s">
        <v>12</v>
      </c>
      <c r="C48" s="33" t="s">
        <v>523</v>
      </c>
      <c r="D48" s="707"/>
      <c r="E48" s="4" t="s">
        <v>520</v>
      </c>
      <c r="F48" s="32">
        <v>629687</v>
      </c>
      <c r="G48" s="3">
        <v>142</v>
      </c>
    </row>
    <row r="49" spans="1:7" ht="21.75" customHeight="1">
      <c r="A49" s="14">
        <v>10</v>
      </c>
      <c r="B49" s="65" t="s">
        <v>12</v>
      </c>
      <c r="C49" s="33" t="s">
        <v>523</v>
      </c>
      <c r="D49" s="706" t="s">
        <v>570</v>
      </c>
      <c r="E49" s="4" t="s">
        <v>571</v>
      </c>
      <c r="F49" s="32">
        <v>628987</v>
      </c>
      <c r="G49" s="3">
        <v>211</v>
      </c>
    </row>
    <row r="50" spans="1:7" ht="21.75" customHeight="1">
      <c r="A50" s="14">
        <v>11</v>
      </c>
      <c r="B50" s="65" t="s">
        <v>12</v>
      </c>
      <c r="C50" s="33" t="s">
        <v>523</v>
      </c>
      <c r="D50" s="710"/>
      <c r="E50" s="4" t="s">
        <v>570</v>
      </c>
      <c r="F50" s="32">
        <v>629122</v>
      </c>
      <c r="G50" s="3">
        <v>196</v>
      </c>
    </row>
    <row r="51" spans="1:7" ht="21.75" customHeight="1">
      <c r="A51" s="14">
        <v>12</v>
      </c>
      <c r="B51" s="65" t="s">
        <v>12</v>
      </c>
      <c r="C51" s="33" t="s">
        <v>523</v>
      </c>
      <c r="D51" s="707"/>
      <c r="E51" s="4" t="s">
        <v>576</v>
      </c>
      <c r="F51" s="32">
        <v>629229</v>
      </c>
      <c r="G51" s="3">
        <v>222</v>
      </c>
    </row>
    <row r="52" spans="1:7" ht="21.75" customHeight="1">
      <c r="A52" s="14">
        <v>13</v>
      </c>
      <c r="B52" s="65" t="s">
        <v>12</v>
      </c>
      <c r="C52" s="33" t="s">
        <v>523</v>
      </c>
      <c r="D52" s="706" t="s">
        <v>572</v>
      </c>
      <c r="E52" s="4" t="s">
        <v>573</v>
      </c>
      <c r="F52" s="32">
        <v>628653</v>
      </c>
      <c r="G52" s="3">
        <v>310</v>
      </c>
    </row>
    <row r="53" spans="1:7" ht="21.75" customHeight="1">
      <c r="A53" s="14">
        <v>14</v>
      </c>
      <c r="B53" s="65" t="s">
        <v>12</v>
      </c>
      <c r="C53" s="33" t="s">
        <v>523</v>
      </c>
      <c r="D53" s="707"/>
      <c r="E53" s="4" t="s">
        <v>574</v>
      </c>
      <c r="F53" s="32">
        <v>629122</v>
      </c>
      <c r="G53" s="3">
        <v>294</v>
      </c>
    </row>
    <row r="54" spans="1:7" ht="21.75" customHeight="1">
      <c r="A54" s="14">
        <v>15</v>
      </c>
      <c r="B54" s="65" t="s">
        <v>12</v>
      </c>
      <c r="C54" s="33" t="s">
        <v>523</v>
      </c>
      <c r="D54" s="4" t="s">
        <v>577</v>
      </c>
      <c r="E54" s="4" t="s">
        <v>577</v>
      </c>
      <c r="F54" s="32">
        <v>629175</v>
      </c>
      <c r="G54" s="3">
        <v>132</v>
      </c>
    </row>
    <row r="55" spans="1:7" ht="21.75" customHeight="1">
      <c r="A55" s="3">
        <v>1</v>
      </c>
      <c r="B55" s="4" t="s">
        <v>13</v>
      </c>
      <c r="C55" s="33" t="s">
        <v>523</v>
      </c>
      <c r="D55" s="4" t="s">
        <v>567</v>
      </c>
      <c r="E55" s="4" t="s">
        <v>943</v>
      </c>
      <c r="F55" s="32">
        <v>628740</v>
      </c>
      <c r="G55" s="3">
        <v>104</v>
      </c>
    </row>
    <row r="56" spans="1:7" ht="21.75" customHeight="1">
      <c r="A56" s="3">
        <v>2</v>
      </c>
      <c r="B56" s="4" t="s">
        <v>13</v>
      </c>
      <c r="C56" s="33" t="s">
        <v>523</v>
      </c>
      <c r="D56" s="4" t="s">
        <v>570</v>
      </c>
      <c r="E56" s="4" t="s">
        <v>576</v>
      </c>
      <c r="F56" s="32">
        <v>629229</v>
      </c>
      <c r="G56" s="3">
        <v>191</v>
      </c>
    </row>
    <row r="57" spans="1:7" ht="21.75" customHeight="1">
      <c r="A57" s="3">
        <v>1</v>
      </c>
      <c r="B57" s="4" t="s">
        <v>14</v>
      </c>
      <c r="C57" s="33" t="s">
        <v>523</v>
      </c>
      <c r="D57" s="4" t="s">
        <v>568</v>
      </c>
      <c r="E57" s="4" t="s">
        <v>569</v>
      </c>
      <c r="F57" s="32">
        <v>629579</v>
      </c>
      <c r="G57" s="3">
        <v>121</v>
      </c>
    </row>
    <row r="58" spans="1:7" ht="21.75" customHeight="1">
      <c r="A58" s="3">
        <v>2</v>
      </c>
      <c r="B58" s="4" t="s">
        <v>14</v>
      </c>
      <c r="C58" s="33" t="s">
        <v>523</v>
      </c>
      <c r="D58" s="706" t="s">
        <v>570</v>
      </c>
      <c r="E58" s="4" t="s">
        <v>570</v>
      </c>
      <c r="F58" s="32">
        <v>629122</v>
      </c>
      <c r="G58" s="3">
        <v>62</v>
      </c>
    </row>
    <row r="59" spans="1:7" ht="21.75" customHeight="1">
      <c r="A59" s="3">
        <v>3</v>
      </c>
      <c r="B59" s="4" t="s">
        <v>14</v>
      </c>
      <c r="C59" s="33" t="s">
        <v>523</v>
      </c>
      <c r="D59" s="765"/>
      <c r="E59" s="4" t="s">
        <v>571</v>
      </c>
      <c r="F59" s="32">
        <v>628987</v>
      </c>
      <c r="G59" s="3">
        <v>55</v>
      </c>
    </row>
    <row r="60" spans="1:7" ht="21.75" customHeight="1">
      <c r="A60" s="277"/>
      <c r="B60" s="277"/>
      <c r="C60" s="277"/>
      <c r="D60" s="277"/>
      <c r="E60" s="277"/>
      <c r="F60" s="277"/>
      <c r="G60" s="277"/>
    </row>
    <row r="61" spans="1:7" ht="21.75" customHeight="1">
      <c r="A61" s="277"/>
      <c r="B61" s="277"/>
      <c r="C61" s="277"/>
      <c r="D61" s="277"/>
      <c r="E61" s="277"/>
      <c r="F61" s="277"/>
      <c r="G61" s="277"/>
    </row>
    <row r="62" spans="1:7" ht="21.75" customHeight="1">
      <c r="A62" s="277"/>
      <c r="B62" s="277"/>
      <c r="C62" s="277"/>
      <c r="D62" s="277"/>
      <c r="E62" s="277"/>
      <c r="F62" s="277"/>
      <c r="G62" s="277"/>
    </row>
    <row r="63" spans="1:7" ht="21.75" customHeight="1">
      <c r="A63" s="277"/>
      <c r="B63" s="277"/>
      <c r="C63" s="277"/>
      <c r="D63" s="277"/>
      <c r="E63" s="277"/>
      <c r="F63" s="277"/>
      <c r="G63" s="277"/>
    </row>
    <row r="64" spans="1:7" ht="21.75" customHeight="1">
      <c r="A64" s="277"/>
      <c r="B64" s="277"/>
      <c r="C64" s="277"/>
      <c r="D64" s="277"/>
      <c r="E64" s="277"/>
      <c r="F64" s="277"/>
      <c r="G64" s="277"/>
    </row>
    <row r="65" spans="1:7" ht="21.75" customHeight="1">
      <c r="A65" s="277"/>
      <c r="B65" s="277"/>
      <c r="C65" s="277"/>
      <c r="D65" s="277"/>
      <c r="E65" s="277"/>
      <c r="F65" s="277"/>
      <c r="G65" s="277"/>
    </row>
    <row r="66" spans="1:7" ht="21.75" customHeight="1">
      <c r="A66" s="277"/>
      <c r="B66" s="277"/>
      <c r="C66" s="277"/>
      <c r="D66" s="277"/>
      <c r="E66" s="277"/>
      <c r="F66" s="277"/>
      <c r="G66" s="277"/>
    </row>
    <row r="67" spans="1:7" ht="21.75" customHeight="1">
      <c r="A67" s="277"/>
      <c r="B67" s="277"/>
      <c r="C67" s="277"/>
      <c r="D67" s="277"/>
      <c r="E67" s="277"/>
      <c r="F67" s="277"/>
      <c r="G67" s="277"/>
    </row>
    <row r="68" spans="1:7" ht="21.75" customHeight="1">
      <c r="A68" s="277"/>
      <c r="B68" s="277"/>
      <c r="C68" s="277"/>
      <c r="D68" s="277"/>
      <c r="E68" s="277"/>
      <c r="F68" s="277"/>
      <c r="G68" s="277"/>
    </row>
    <row r="69" spans="1:7" ht="21.75" customHeight="1">
      <c r="A69" s="277"/>
      <c r="B69" s="277"/>
      <c r="C69" s="277"/>
      <c r="D69" s="277"/>
      <c r="E69" s="277"/>
      <c r="F69" s="277"/>
      <c r="G69" s="277"/>
    </row>
    <row r="70" spans="1:7" ht="21.75" customHeight="1">
      <c r="A70" s="277"/>
      <c r="B70" s="277"/>
      <c r="C70" s="277"/>
      <c r="D70" s="277"/>
      <c r="E70" s="277"/>
      <c r="F70" s="277"/>
      <c r="G70" s="277"/>
    </row>
    <row r="71" spans="1:7" ht="21.75" customHeight="1">
      <c r="A71" s="277"/>
      <c r="B71" s="277"/>
      <c r="C71" s="277"/>
      <c r="D71" s="277"/>
      <c r="E71" s="277"/>
      <c r="F71" s="277"/>
      <c r="G71" s="277"/>
    </row>
    <row r="72" spans="1:7" ht="21.75" customHeight="1">
      <c r="A72" s="277"/>
      <c r="B72" s="277"/>
      <c r="C72" s="277"/>
      <c r="D72" s="277"/>
      <c r="E72" s="277"/>
      <c r="F72" s="277"/>
      <c r="G72" s="277"/>
    </row>
    <row r="73" spans="1:7" ht="21.75" customHeight="1">
      <c r="A73" s="277"/>
      <c r="B73" s="277"/>
      <c r="C73" s="277"/>
      <c r="D73" s="277"/>
      <c r="E73" s="277"/>
      <c r="F73" s="277"/>
      <c r="G73" s="277"/>
    </row>
    <row r="74" spans="1:7" ht="21.75" customHeight="1">
      <c r="A74" s="277"/>
      <c r="B74" s="277"/>
      <c r="C74" s="277"/>
      <c r="D74" s="277"/>
      <c r="E74" s="277"/>
      <c r="F74" s="277"/>
      <c r="G74" s="277"/>
    </row>
    <row r="75" spans="1:7" ht="21.75" customHeight="1">
      <c r="A75" s="277"/>
      <c r="B75" s="277"/>
      <c r="C75" s="277"/>
      <c r="D75" s="277"/>
      <c r="E75" s="277"/>
      <c r="F75" s="277"/>
      <c r="G75" s="277"/>
    </row>
    <row r="76" spans="1:7" ht="21.75" customHeight="1">
      <c r="A76" s="277"/>
      <c r="B76" s="277"/>
      <c r="C76" s="277"/>
      <c r="D76" s="277"/>
      <c r="E76" s="277"/>
      <c r="F76" s="277"/>
      <c r="G76" s="277"/>
    </row>
    <row r="77" spans="1:7" ht="21.75" customHeight="1">
      <c r="A77" s="277"/>
      <c r="B77" s="277"/>
      <c r="C77" s="277"/>
      <c r="D77" s="277"/>
      <c r="E77" s="277"/>
      <c r="F77" s="277"/>
      <c r="G77" s="277"/>
    </row>
    <row r="78" spans="1:7" ht="21.75" customHeight="1">
      <c r="A78" s="277"/>
      <c r="B78" s="277"/>
      <c r="C78" s="277"/>
      <c r="D78" s="277"/>
      <c r="E78" s="277"/>
      <c r="F78" s="277"/>
      <c r="G78" s="277"/>
    </row>
    <row r="79" spans="1:7" ht="21.75" customHeight="1">
      <c r="A79" s="277"/>
      <c r="B79" s="277"/>
      <c r="C79" s="277"/>
      <c r="D79" s="277"/>
      <c r="E79" s="277"/>
      <c r="F79" s="277"/>
      <c r="G79" s="277"/>
    </row>
    <row r="80" spans="1:7" ht="21.75" customHeight="1">
      <c r="A80" s="277"/>
      <c r="B80" s="277"/>
      <c r="C80" s="277"/>
      <c r="D80" s="277"/>
      <c r="E80" s="277"/>
      <c r="F80" s="277"/>
      <c r="G80" s="277"/>
    </row>
    <row r="81" spans="1:7" ht="21.75" customHeight="1">
      <c r="A81" s="277"/>
      <c r="B81" s="277"/>
      <c r="C81" s="277"/>
      <c r="D81" s="277"/>
      <c r="E81" s="277"/>
      <c r="F81" s="277"/>
      <c r="G81" s="277"/>
    </row>
    <row r="82" spans="1:7" ht="21.75" customHeight="1">
      <c r="A82" s="277"/>
      <c r="B82" s="277"/>
      <c r="C82" s="277"/>
      <c r="D82" s="277"/>
      <c r="E82" s="277"/>
      <c r="F82" s="277"/>
      <c r="G82" s="277"/>
    </row>
    <row r="83" spans="1:7" ht="21.75" customHeight="1">
      <c r="A83" s="277"/>
      <c r="B83" s="277"/>
      <c r="C83" s="277"/>
      <c r="D83" s="277"/>
      <c r="E83" s="277"/>
      <c r="F83" s="277"/>
      <c r="G83" s="277"/>
    </row>
    <row r="84" spans="1:7" ht="21.75" customHeight="1">
      <c r="A84" s="277"/>
      <c r="B84" s="277"/>
      <c r="C84" s="277"/>
      <c r="D84" s="277"/>
      <c r="E84" s="277"/>
      <c r="F84" s="277"/>
      <c r="G84" s="277"/>
    </row>
    <row r="85" spans="1:7" ht="21.75" customHeight="1">
      <c r="A85" s="277"/>
      <c r="B85" s="277"/>
      <c r="C85" s="277"/>
      <c r="D85" s="277"/>
      <c r="E85" s="277"/>
      <c r="F85" s="277"/>
      <c r="G85" s="277"/>
    </row>
    <row r="86" spans="1:7" ht="21.75" customHeight="1">
      <c r="A86" s="277"/>
      <c r="B86" s="277"/>
      <c r="C86" s="277"/>
      <c r="D86" s="277"/>
      <c r="E86" s="277"/>
      <c r="F86" s="277"/>
      <c r="G86" s="277"/>
    </row>
    <row r="87" spans="1:7" ht="21.75" customHeight="1">
      <c r="A87" s="277"/>
      <c r="B87" s="277"/>
      <c r="C87" s="277"/>
      <c r="D87" s="277"/>
      <c r="E87" s="277"/>
      <c r="F87" s="277"/>
      <c r="G87" s="277"/>
    </row>
    <row r="88" spans="1:7" ht="21.75" customHeight="1">
      <c r="A88" s="277"/>
      <c r="B88" s="277"/>
      <c r="C88" s="277"/>
      <c r="D88" s="277"/>
      <c r="E88" s="277"/>
      <c r="F88" s="277"/>
      <c r="G88" s="277"/>
    </row>
    <row r="89" spans="1:7" ht="21.75" customHeight="1">
      <c r="A89" s="277"/>
      <c r="B89" s="277"/>
      <c r="C89" s="277"/>
      <c r="D89" s="277"/>
      <c r="E89" s="277"/>
      <c r="F89" s="277"/>
      <c r="G89" s="277"/>
    </row>
    <row r="90" spans="1:7" ht="21.75" customHeight="1">
      <c r="A90" s="277"/>
      <c r="B90" s="277"/>
      <c r="C90" s="277"/>
      <c r="D90" s="277"/>
      <c r="E90" s="277"/>
      <c r="F90" s="277"/>
      <c r="G90" s="277"/>
    </row>
    <row r="91" spans="1:7" ht="21.75" customHeight="1">
      <c r="A91" s="277"/>
      <c r="B91" s="277"/>
      <c r="C91" s="277"/>
      <c r="D91" s="277"/>
      <c r="E91" s="277"/>
      <c r="F91" s="277"/>
      <c r="G91" s="277"/>
    </row>
    <row r="92" spans="1:7" ht="21.75" customHeight="1">
      <c r="A92" s="277"/>
      <c r="B92" s="277"/>
      <c r="C92" s="277"/>
      <c r="D92" s="277"/>
      <c r="E92" s="277"/>
      <c r="F92" s="277"/>
      <c r="G92" s="277"/>
    </row>
    <row r="93" spans="1:7" ht="21.75" customHeight="1">
      <c r="A93" s="277"/>
      <c r="B93" s="277"/>
      <c r="C93" s="277"/>
      <c r="D93" s="277"/>
      <c r="E93" s="277"/>
      <c r="F93" s="277"/>
      <c r="G93" s="277"/>
    </row>
    <row r="94" spans="1:7" ht="21.75" customHeight="1">
      <c r="A94" s="277"/>
      <c r="B94" s="277"/>
      <c r="C94" s="277"/>
      <c r="D94" s="277"/>
      <c r="E94" s="277"/>
      <c r="F94" s="277"/>
      <c r="G94" s="277"/>
    </row>
    <row r="95" spans="1:7" ht="21.75" customHeight="1">
      <c r="A95" s="277"/>
      <c r="B95" s="277"/>
      <c r="C95" s="277"/>
      <c r="D95" s="277"/>
      <c r="E95" s="277"/>
      <c r="F95" s="277"/>
      <c r="G95" s="277"/>
    </row>
    <row r="96" spans="1:7" ht="21.75" customHeight="1">
      <c r="A96" s="277"/>
      <c r="B96" s="277"/>
      <c r="C96" s="277"/>
      <c r="D96" s="277"/>
      <c r="E96" s="277"/>
      <c r="F96" s="277"/>
      <c r="G96" s="277"/>
    </row>
    <row r="97" spans="1:7" ht="21.75" customHeight="1">
      <c r="A97" s="277"/>
      <c r="B97" s="277"/>
      <c r="C97" s="277"/>
      <c r="D97" s="277"/>
      <c r="E97" s="277"/>
      <c r="F97" s="277"/>
      <c r="G97" s="277"/>
    </row>
    <row r="98" spans="1:7" ht="21.75" customHeight="1">
      <c r="A98" s="277"/>
      <c r="B98" s="277"/>
      <c r="C98" s="277"/>
      <c r="D98" s="277"/>
      <c r="E98" s="277"/>
      <c r="F98" s="277"/>
      <c r="G98" s="277"/>
    </row>
    <row r="99" spans="1:7" ht="21.75" customHeight="1">
      <c r="A99" s="277"/>
      <c r="B99" s="277"/>
      <c r="C99" s="277"/>
      <c r="D99" s="277"/>
      <c r="E99" s="277"/>
      <c r="F99" s="277"/>
      <c r="G99" s="277"/>
    </row>
    <row r="100" spans="1:7" ht="21.75" customHeight="1">
      <c r="A100" s="277"/>
      <c r="B100" s="277"/>
      <c r="C100" s="277"/>
      <c r="D100" s="277"/>
      <c r="E100" s="277"/>
      <c r="F100" s="277"/>
      <c r="G100" s="277"/>
    </row>
    <row r="101" spans="1:7" ht="21.75" customHeight="1">
      <c r="A101" s="277"/>
      <c r="B101" s="277"/>
      <c r="C101" s="277"/>
      <c r="D101" s="277"/>
      <c r="E101" s="277"/>
      <c r="F101" s="277"/>
      <c r="G101" s="277"/>
    </row>
  </sheetData>
  <mergeCells count="26">
    <mergeCell ref="D17:D18"/>
    <mergeCell ref="A35:A36"/>
    <mergeCell ref="E35:E36"/>
    <mergeCell ref="F35:F36"/>
    <mergeCell ref="A30:A31"/>
    <mergeCell ref="E30:E31"/>
    <mergeCell ref="F30:F31"/>
    <mergeCell ref="A33:A34"/>
    <mergeCell ref="E33:E34"/>
    <mergeCell ref="F33:F34"/>
    <mergeCell ref="C1:E1"/>
    <mergeCell ref="D58:D59"/>
    <mergeCell ref="D41:D43"/>
    <mergeCell ref="D44:D45"/>
    <mergeCell ref="D47:D48"/>
    <mergeCell ref="D49:D51"/>
    <mergeCell ref="D52:D53"/>
    <mergeCell ref="D19:D21"/>
    <mergeCell ref="D22:D23"/>
    <mergeCell ref="D24:D26"/>
    <mergeCell ref="D27:D28"/>
    <mergeCell ref="D38:D39"/>
    <mergeCell ref="D4:D6"/>
    <mergeCell ref="D9:D10"/>
    <mergeCell ref="D12:D13"/>
    <mergeCell ref="D14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26" max="5" man="1"/>
    <brk id="48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62"/>
  <dimension ref="A1:H15"/>
  <sheetViews>
    <sheetView view="pageBreakPreview" zoomScaleSheetLayoutView="100" workbookViewId="0">
      <selection activeCell="J18" sqref="J18"/>
    </sheetView>
  </sheetViews>
  <sheetFormatPr defaultColWidth="25.85546875" defaultRowHeight="18.75" customHeight="1"/>
  <cols>
    <col min="1" max="1" width="11.140625" style="19" bestFit="1" customWidth="1"/>
    <col min="2" max="2" width="19.28515625" style="19" customWidth="1"/>
    <col min="3" max="3" width="17" style="19" customWidth="1"/>
    <col min="4" max="4" width="22" style="19" customWidth="1"/>
    <col min="5" max="5" width="20.140625" style="19" customWidth="1"/>
    <col min="6" max="6" width="21.42578125" style="20" customWidth="1"/>
    <col min="7" max="7" width="18.5703125" style="16" hidden="1" customWidth="1"/>
    <col min="8" max="8" width="21.42578125" style="19" hidden="1" customWidth="1"/>
    <col min="9" max="257" width="25.85546875" style="19"/>
    <col min="258" max="258" width="11" style="19" bestFit="1" customWidth="1"/>
    <col min="259" max="259" width="18.140625" style="19" bestFit="1" customWidth="1"/>
    <col min="260" max="260" width="22.7109375" style="19" customWidth="1"/>
    <col min="261" max="261" width="19.28515625" style="19" customWidth="1"/>
    <col min="262" max="262" width="16.140625" style="19" customWidth="1"/>
    <col min="263" max="263" width="18.5703125" style="19" customWidth="1"/>
    <col min="264" max="264" width="21.42578125" style="19" bestFit="1" customWidth="1"/>
    <col min="265" max="513" width="25.85546875" style="19"/>
    <col min="514" max="514" width="11" style="19" bestFit="1" customWidth="1"/>
    <col min="515" max="515" width="18.140625" style="19" bestFit="1" customWidth="1"/>
    <col min="516" max="516" width="22.7109375" style="19" customWidth="1"/>
    <col min="517" max="517" width="19.28515625" style="19" customWidth="1"/>
    <col min="518" max="518" width="16.140625" style="19" customWidth="1"/>
    <col min="519" max="519" width="18.5703125" style="19" customWidth="1"/>
    <col min="520" max="520" width="21.42578125" style="19" bestFit="1" customWidth="1"/>
    <col min="521" max="769" width="25.85546875" style="19"/>
    <col min="770" max="770" width="11" style="19" bestFit="1" customWidth="1"/>
    <col min="771" max="771" width="18.140625" style="19" bestFit="1" customWidth="1"/>
    <col min="772" max="772" width="22.7109375" style="19" customWidth="1"/>
    <col min="773" max="773" width="19.28515625" style="19" customWidth="1"/>
    <col min="774" max="774" width="16.140625" style="19" customWidth="1"/>
    <col min="775" max="775" width="18.5703125" style="19" customWidth="1"/>
    <col min="776" max="776" width="21.42578125" style="19" bestFit="1" customWidth="1"/>
    <col min="777" max="1025" width="25.85546875" style="19"/>
    <col min="1026" max="1026" width="11" style="19" bestFit="1" customWidth="1"/>
    <col min="1027" max="1027" width="18.140625" style="19" bestFit="1" customWidth="1"/>
    <col min="1028" max="1028" width="22.7109375" style="19" customWidth="1"/>
    <col min="1029" max="1029" width="19.28515625" style="19" customWidth="1"/>
    <col min="1030" max="1030" width="16.140625" style="19" customWidth="1"/>
    <col min="1031" max="1031" width="18.5703125" style="19" customWidth="1"/>
    <col min="1032" max="1032" width="21.42578125" style="19" bestFit="1" customWidth="1"/>
    <col min="1033" max="1281" width="25.85546875" style="19"/>
    <col min="1282" max="1282" width="11" style="19" bestFit="1" customWidth="1"/>
    <col min="1283" max="1283" width="18.140625" style="19" bestFit="1" customWidth="1"/>
    <col min="1284" max="1284" width="22.7109375" style="19" customWidth="1"/>
    <col min="1285" max="1285" width="19.28515625" style="19" customWidth="1"/>
    <col min="1286" max="1286" width="16.140625" style="19" customWidth="1"/>
    <col min="1287" max="1287" width="18.5703125" style="19" customWidth="1"/>
    <col min="1288" max="1288" width="21.42578125" style="19" bestFit="1" customWidth="1"/>
    <col min="1289" max="1537" width="25.85546875" style="19"/>
    <col min="1538" max="1538" width="11" style="19" bestFit="1" customWidth="1"/>
    <col min="1539" max="1539" width="18.140625" style="19" bestFit="1" customWidth="1"/>
    <col min="1540" max="1540" width="22.7109375" style="19" customWidth="1"/>
    <col min="1541" max="1541" width="19.28515625" style="19" customWidth="1"/>
    <col min="1542" max="1542" width="16.140625" style="19" customWidth="1"/>
    <col min="1543" max="1543" width="18.5703125" style="19" customWidth="1"/>
    <col min="1544" max="1544" width="21.42578125" style="19" bestFit="1" customWidth="1"/>
    <col min="1545" max="1793" width="25.85546875" style="19"/>
    <col min="1794" max="1794" width="11" style="19" bestFit="1" customWidth="1"/>
    <col min="1795" max="1795" width="18.140625" style="19" bestFit="1" customWidth="1"/>
    <col min="1796" max="1796" width="22.7109375" style="19" customWidth="1"/>
    <col min="1797" max="1797" width="19.28515625" style="19" customWidth="1"/>
    <col min="1798" max="1798" width="16.140625" style="19" customWidth="1"/>
    <col min="1799" max="1799" width="18.5703125" style="19" customWidth="1"/>
    <col min="1800" max="1800" width="21.42578125" style="19" bestFit="1" customWidth="1"/>
    <col min="1801" max="2049" width="25.85546875" style="19"/>
    <col min="2050" max="2050" width="11" style="19" bestFit="1" customWidth="1"/>
    <col min="2051" max="2051" width="18.140625" style="19" bestFit="1" customWidth="1"/>
    <col min="2052" max="2052" width="22.7109375" style="19" customWidth="1"/>
    <col min="2053" max="2053" width="19.28515625" style="19" customWidth="1"/>
    <col min="2054" max="2054" width="16.140625" style="19" customWidth="1"/>
    <col min="2055" max="2055" width="18.5703125" style="19" customWidth="1"/>
    <col min="2056" max="2056" width="21.42578125" style="19" bestFit="1" customWidth="1"/>
    <col min="2057" max="2305" width="25.85546875" style="19"/>
    <col min="2306" max="2306" width="11" style="19" bestFit="1" customWidth="1"/>
    <col min="2307" max="2307" width="18.140625" style="19" bestFit="1" customWidth="1"/>
    <col min="2308" max="2308" width="22.7109375" style="19" customWidth="1"/>
    <col min="2309" max="2309" width="19.28515625" style="19" customWidth="1"/>
    <col min="2310" max="2310" width="16.140625" style="19" customWidth="1"/>
    <col min="2311" max="2311" width="18.5703125" style="19" customWidth="1"/>
    <col min="2312" max="2312" width="21.42578125" style="19" bestFit="1" customWidth="1"/>
    <col min="2313" max="2561" width="25.85546875" style="19"/>
    <col min="2562" max="2562" width="11" style="19" bestFit="1" customWidth="1"/>
    <col min="2563" max="2563" width="18.140625" style="19" bestFit="1" customWidth="1"/>
    <col min="2564" max="2564" width="22.7109375" style="19" customWidth="1"/>
    <col min="2565" max="2565" width="19.28515625" style="19" customWidth="1"/>
    <col min="2566" max="2566" width="16.140625" style="19" customWidth="1"/>
    <col min="2567" max="2567" width="18.5703125" style="19" customWidth="1"/>
    <col min="2568" max="2568" width="21.42578125" style="19" bestFit="1" customWidth="1"/>
    <col min="2569" max="2817" width="25.85546875" style="19"/>
    <col min="2818" max="2818" width="11" style="19" bestFit="1" customWidth="1"/>
    <col min="2819" max="2819" width="18.140625" style="19" bestFit="1" customWidth="1"/>
    <col min="2820" max="2820" width="22.7109375" style="19" customWidth="1"/>
    <col min="2821" max="2821" width="19.28515625" style="19" customWidth="1"/>
    <col min="2822" max="2822" width="16.140625" style="19" customWidth="1"/>
    <col min="2823" max="2823" width="18.5703125" style="19" customWidth="1"/>
    <col min="2824" max="2824" width="21.42578125" style="19" bestFit="1" customWidth="1"/>
    <col min="2825" max="3073" width="25.85546875" style="19"/>
    <col min="3074" max="3074" width="11" style="19" bestFit="1" customWidth="1"/>
    <col min="3075" max="3075" width="18.140625" style="19" bestFit="1" customWidth="1"/>
    <col min="3076" max="3076" width="22.7109375" style="19" customWidth="1"/>
    <col min="3077" max="3077" width="19.28515625" style="19" customWidth="1"/>
    <col min="3078" max="3078" width="16.140625" style="19" customWidth="1"/>
    <col min="3079" max="3079" width="18.5703125" style="19" customWidth="1"/>
    <col min="3080" max="3080" width="21.42578125" style="19" bestFit="1" customWidth="1"/>
    <col min="3081" max="3329" width="25.85546875" style="19"/>
    <col min="3330" max="3330" width="11" style="19" bestFit="1" customWidth="1"/>
    <col min="3331" max="3331" width="18.140625" style="19" bestFit="1" customWidth="1"/>
    <col min="3332" max="3332" width="22.7109375" style="19" customWidth="1"/>
    <col min="3333" max="3333" width="19.28515625" style="19" customWidth="1"/>
    <col min="3334" max="3334" width="16.140625" style="19" customWidth="1"/>
    <col min="3335" max="3335" width="18.5703125" style="19" customWidth="1"/>
    <col min="3336" max="3336" width="21.42578125" style="19" bestFit="1" customWidth="1"/>
    <col min="3337" max="3585" width="25.85546875" style="19"/>
    <col min="3586" max="3586" width="11" style="19" bestFit="1" customWidth="1"/>
    <col min="3587" max="3587" width="18.140625" style="19" bestFit="1" customWidth="1"/>
    <col min="3588" max="3588" width="22.7109375" style="19" customWidth="1"/>
    <col min="3589" max="3589" width="19.28515625" style="19" customWidth="1"/>
    <col min="3590" max="3590" width="16.140625" style="19" customWidth="1"/>
    <col min="3591" max="3591" width="18.5703125" style="19" customWidth="1"/>
    <col min="3592" max="3592" width="21.42578125" style="19" bestFit="1" customWidth="1"/>
    <col min="3593" max="3841" width="25.85546875" style="19"/>
    <col min="3842" max="3842" width="11" style="19" bestFit="1" customWidth="1"/>
    <col min="3843" max="3843" width="18.140625" style="19" bestFit="1" customWidth="1"/>
    <col min="3844" max="3844" width="22.7109375" style="19" customWidth="1"/>
    <col min="3845" max="3845" width="19.28515625" style="19" customWidth="1"/>
    <col min="3846" max="3846" width="16.140625" style="19" customWidth="1"/>
    <col min="3847" max="3847" width="18.5703125" style="19" customWidth="1"/>
    <col min="3848" max="3848" width="21.42578125" style="19" bestFit="1" customWidth="1"/>
    <col min="3849" max="4097" width="25.85546875" style="19"/>
    <col min="4098" max="4098" width="11" style="19" bestFit="1" customWidth="1"/>
    <col min="4099" max="4099" width="18.140625" style="19" bestFit="1" customWidth="1"/>
    <col min="4100" max="4100" width="22.7109375" style="19" customWidth="1"/>
    <col min="4101" max="4101" width="19.28515625" style="19" customWidth="1"/>
    <col min="4102" max="4102" width="16.140625" style="19" customWidth="1"/>
    <col min="4103" max="4103" width="18.5703125" style="19" customWidth="1"/>
    <col min="4104" max="4104" width="21.42578125" style="19" bestFit="1" customWidth="1"/>
    <col min="4105" max="4353" width="25.85546875" style="19"/>
    <col min="4354" max="4354" width="11" style="19" bestFit="1" customWidth="1"/>
    <col min="4355" max="4355" width="18.140625" style="19" bestFit="1" customWidth="1"/>
    <col min="4356" max="4356" width="22.7109375" style="19" customWidth="1"/>
    <col min="4357" max="4357" width="19.28515625" style="19" customWidth="1"/>
    <col min="4358" max="4358" width="16.140625" style="19" customWidth="1"/>
    <col min="4359" max="4359" width="18.5703125" style="19" customWidth="1"/>
    <col min="4360" max="4360" width="21.42578125" style="19" bestFit="1" customWidth="1"/>
    <col min="4361" max="4609" width="25.85546875" style="19"/>
    <col min="4610" max="4610" width="11" style="19" bestFit="1" customWidth="1"/>
    <col min="4611" max="4611" width="18.140625" style="19" bestFit="1" customWidth="1"/>
    <col min="4612" max="4612" width="22.7109375" style="19" customWidth="1"/>
    <col min="4613" max="4613" width="19.28515625" style="19" customWidth="1"/>
    <col min="4614" max="4614" width="16.140625" style="19" customWidth="1"/>
    <col min="4615" max="4615" width="18.5703125" style="19" customWidth="1"/>
    <col min="4616" max="4616" width="21.42578125" style="19" bestFit="1" customWidth="1"/>
    <col min="4617" max="4865" width="25.85546875" style="19"/>
    <col min="4866" max="4866" width="11" style="19" bestFit="1" customWidth="1"/>
    <col min="4867" max="4867" width="18.140625" style="19" bestFit="1" customWidth="1"/>
    <col min="4868" max="4868" width="22.7109375" style="19" customWidth="1"/>
    <col min="4869" max="4869" width="19.28515625" style="19" customWidth="1"/>
    <col min="4870" max="4870" width="16.140625" style="19" customWidth="1"/>
    <col min="4871" max="4871" width="18.5703125" style="19" customWidth="1"/>
    <col min="4872" max="4872" width="21.42578125" style="19" bestFit="1" customWidth="1"/>
    <col min="4873" max="5121" width="25.85546875" style="19"/>
    <col min="5122" max="5122" width="11" style="19" bestFit="1" customWidth="1"/>
    <col min="5123" max="5123" width="18.140625" style="19" bestFit="1" customWidth="1"/>
    <col min="5124" max="5124" width="22.7109375" style="19" customWidth="1"/>
    <col min="5125" max="5125" width="19.28515625" style="19" customWidth="1"/>
    <col min="5126" max="5126" width="16.140625" style="19" customWidth="1"/>
    <col min="5127" max="5127" width="18.5703125" style="19" customWidth="1"/>
    <col min="5128" max="5128" width="21.42578125" style="19" bestFit="1" customWidth="1"/>
    <col min="5129" max="5377" width="25.85546875" style="19"/>
    <col min="5378" max="5378" width="11" style="19" bestFit="1" customWidth="1"/>
    <col min="5379" max="5379" width="18.140625" style="19" bestFit="1" customWidth="1"/>
    <col min="5380" max="5380" width="22.7109375" style="19" customWidth="1"/>
    <col min="5381" max="5381" width="19.28515625" style="19" customWidth="1"/>
    <col min="5382" max="5382" width="16.140625" style="19" customWidth="1"/>
    <col min="5383" max="5383" width="18.5703125" style="19" customWidth="1"/>
    <col min="5384" max="5384" width="21.42578125" style="19" bestFit="1" customWidth="1"/>
    <col min="5385" max="5633" width="25.85546875" style="19"/>
    <col min="5634" max="5634" width="11" style="19" bestFit="1" customWidth="1"/>
    <col min="5635" max="5635" width="18.140625" style="19" bestFit="1" customWidth="1"/>
    <col min="5636" max="5636" width="22.7109375" style="19" customWidth="1"/>
    <col min="5637" max="5637" width="19.28515625" style="19" customWidth="1"/>
    <col min="5638" max="5638" width="16.140625" style="19" customWidth="1"/>
    <col min="5639" max="5639" width="18.5703125" style="19" customWidth="1"/>
    <col min="5640" max="5640" width="21.42578125" style="19" bestFit="1" customWidth="1"/>
    <col min="5641" max="5889" width="25.85546875" style="19"/>
    <col min="5890" max="5890" width="11" style="19" bestFit="1" customWidth="1"/>
    <col min="5891" max="5891" width="18.140625" style="19" bestFit="1" customWidth="1"/>
    <col min="5892" max="5892" width="22.7109375" style="19" customWidth="1"/>
    <col min="5893" max="5893" width="19.28515625" style="19" customWidth="1"/>
    <col min="5894" max="5894" width="16.140625" style="19" customWidth="1"/>
    <col min="5895" max="5895" width="18.5703125" style="19" customWidth="1"/>
    <col min="5896" max="5896" width="21.42578125" style="19" bestFit="1" customWidth="1"/>
    <col min="5897" max="6145" width="25.85546875" style="19"/>
    <col min="6146" max="6146" width="11" style="19" bestFit="1" customWidth="1"/>
    <col min="6147" max="6147" width="18.140625" style="19" bestFit="1" customWidth="1"/>
    <col min="6148" max="6148" width="22.7109375" style="19" customWidth="1"/>
    <col min="6149" max="6149" width="19.28515625" style="19" customWidth="1"/>
    <col min="6150" max="6150" width="16.140625" style="19" customWidth="1"/>
    <col min="6151" max="6151" width="18.5703125" style="19" customWidth="1"/>
    <col min="6152" max="6152" width="21.42578125" style="19" bestFit="1" customWidth="1"/>
    <col min="6153" max="6401" width="25.85546875" style="19"/>
    <col min="6402" max="6402" width="11" style="19" bestFit="1" customWidth="1"/>
    <col min="6403" max="6403" width="18.140625" style="19" bestFit="1" customWidth="1"/>
    <col min="6404" max="6404" width="22.7109375" style="19" customWidth="1"/>
    <col min="6405" max="6405" width="19.28515625" style="19" customWidth="1"/>
    <col min="6406" max="6406" width="16.140625" style="19" customWidth="1"/>
    <col min="6407" max="6407" width="18.5703125" style="19" customWidth="1"/>
    <col min="6408" max="6408" width="21.42578125" style="19" bestFit="1" customWidth="1"/>
    <col min="6409" max="6657" width="25.85546875" style="19"/>
    <col min="6658" max="6658" width="11" style="19" bestFit="1" customWidth="1"/>
    <col min="6659" max="6659" width="18.140625" style="19" bestFit="1" customWidth="1"/>
    <col min="6660" max="6660" width="22.7109375" style="19" customWidth="1"/>
    <col min="6661" max="6661" width="19.28515625" style="19" customWidth="1"/>
    <col min="6662" max="6662" width="16.140625" style="19" customWidth="1"/>
    <col min="6663" max="6663" width="18.5703125" style="19" customWidth="1"/>
    <col min="6664" max="6664" width="21.42578125" style="19" bestFit="1" customWidth="1"/>
    <col min="6665" max="6913" width="25.85546875" style="19"/>
    <col min="6914" max="6914" width="11" style="19" bestFit="1" customWidth="1"/>
    <col min="6915" max="6915" width="18.140625" style="19" bestFit="1" customWidth="1"/>
    <col min="6916" max="6916" width="22.7109375" style="19" customWidth="1"/>
    <col min="6917" max="6917" width="19.28515625" style="19" customWidth="1"/>
    <col min="6918" max="6918" width="16.140625" style="19" customWidth="1"/>
    <col min="6919" max="6919" width="18.5703125" style="19" customWidth="1"/>
    <col min="6920" max="6920" width="21.42578125" style="19" bestFit="1" customWidth="1"/>
    <col min="6921" max="7169" width="25.85546875" style="19"/>
    <col min="7170" max="7170" width="11" style="19" bestFit="1" customWidth="1"/>
    <col min="7171" max="7171" width="18.140625" style="19" bestFit="1" customWidth="1"/>
    <col min="7172" max="7172" width="22.7109375" style="19" customWidth="1"/>
    <col min="7173" max="7173" width="19.28515625" style="19" customWidth="1"/>
    <col min="7174" max="7174" width="16.140625" style="19" customWidth="1"/>
    <col min="7175" max="7175" width="18.5703125" style="19" customWidth="1"/>
    <col min="7176" max="7176" width="21.42578125" style="19" bestFit="1" customWidth="1"/>
    <col min="7177" max="7425" width="25.85546875" style="19"/>
    <col min="7426" max="7426" width="11" style="19" bestFit="1" customWidth="1"/>
    <col min="7427" max="7427" width="18.140625" style="19" bestFit="1" customWidth="1"/>
    <col min="7428" max="7428" width="22.7109375" style="19" customWidth="1"/>
    <col min="7429" max="7429" width="19.28515625" style="19" customWidth="1"/>
    <col min="7430" max="7430" width="16.140625" style="19" customWidth="1"/>
    <col min="7431" max="7431" width="18.5703125" style="19" customWidth="1"/>
    <col min="7432" max="7432" width="21.42578125" style="19" bestFit="1" customWidth="1"/>
    <col min="7433" max="7681" width="25.85546875" style="19"/>
    <col min="7682" max="7682" width="11" style="19" bestFit="1" customWidth="1"/>
    <col min="7683" max="7683" width="18.140625" style="19" bestFit="1" customWidth="1"/>
    <col min="7684" max="7684" width="22.7109375" style="19" customWidth="1"/>
    <col min="7685" max="7685" width="19.28515625" style="19" customWidth="1"/>
    <col min="7686" max="7686" width="16.140625" style="19" customWidth="1"/>
    <col min="7687" max="7687" width="18.5703125" style="19" customWidth="1"/>
    <col min="7688" max="7688" width="21.42578125" style="19" bestFit="1" customWidth="1"/>
    <col min="7689" max="7937" width="25.85546875" style="19"/>
    <col min="7938" max="7938" width="11" style="19" bestFit="1" customWidth="1"/>
    <col min="7939" max="7939" width="18.140625" style="19" bestFit="1" customWidth="1"/>
    <col min="7940" max="7940" width="22.7109375" style="19" customWidth="1"/>
    <col min="7941" max="7941" width="19.28515625" style="19" customWidth="1"/>
    <col min="7942" max="7942" width="16.140625" style="19" customWidth="1"/>
    <col min="7943" max="7943" width="18.5703125" style="19" customWidth="1"/>
    <col min="7944" max="7944" width="21.42578125" style="19" bestFit="1" customWidth="1"/>
    <col min="7945" max="8193" width="25.85546875" style="19"/>
    <col min="8194" max="8194" width="11" style="19" bestFit="1" customWidth="1"/>
    <col min="8195" max="8195" width="18.140625" style="19" bestFit="1" customWidth="1"/>
    <col min="8196" max="8196" width="22.7109375" style="19" customWidth="1"/>
    <col min="8197" max="8197" width="19.28515625" style="19" customWidth="1"/>
    <col min="8198" max="8198" width="16.140625" style="19" customWidth="1"/>
    <col min="8199" max="8199" width="18.5703125" style="19" customWidth="1"/>
    <col min="8200" max="8200" width="21.42578125" style="19" bestFit="1" customWidth="1"/>
    <col min="8201" max="8449" width="25.85546875" style="19"/>
    <col min="8450" max="8450" width="11" style="19" bestFit="1" customWidth="1"/>
    <col min="8451" max="8451" width="18.140625" style="19" bestFit="1" customWidth="1"/>
    <col min="8452" max="8452" width="22.7109375" style="19" customWidth="1"/>
    <col min="8453" max="8453" width="19.28515625" style="19" customWidth="1"/>
    <col min="8454" max="8454" width="16.140625" style="19" customWidth="1"/>
    <col min="8455" max="8455" width="18.5703125" style="19" customWidth="1"/>
    <col min="8456" max="8456" width="21.42578125" style="19" bestFit="1" customWidth="1"/>
    <col min="8457" max="8705" width="25.85546875" style="19"/>
    <col min="8706" max="8706" width="11" style="19" bestFit="1" customWidth="1"/>
    <col min="8707" max="8707" width="18.140625" style="19" bestFit="1" customWidth="1"/>
    <col min="8708" max="8708" width="22.7109375" style="19" customWidth="1"/>
    <col min="8709" max="8709" width="19.28515625" style="19" customWidth="1"/>
    <col min="8710" max="8710" width="16.140625" style="19" customWidth="1"/>
    <col min="8711" max="8711" width="18.5703125" style="19" customWidth="1"/>
    <col min="8712" max="8712" width="21.42578125" style="19" bestFit="1" customWidth="1"/>
    <col min="8713" max="8961" width="25.85546875" style="19"/>
    <col min="8962" max="8962" width="11" style="19" bestFit="1" customWidth="1"/>
    <col min="8963" max="8963" width="18.140625" style="19" bestFit="1" customWidth="1"/>
    <col min="8964" max="8964" width="22.7109375" style="19" customWidth="1"/>
    <col min="8965" max="8965" width="19.28515625" style="19" customWidth="1"/>
    <col min="8966" max="8966" width="16.140625" style="19" customWidth="1"/>
    <col min="8967" max="8967" width="18.5703125" style="19" customWidth="1"/>
    <col min="8968" max="8968" width="21.42578125" style="19" bestFit="1" customWidth="1"/>
    <col min="8969" max="9217" width="25.85546875" style="19"/>
    <col min="9218" max="9218" width="11" style="19" bestFit="1" customWidth="1"/>
    <col min="9219" max="9219" width="18.140625" style="19" bestFit="1" customWidth="1"/>
    <col min="9220" max="9220" width="22.7109375" style="19" customWidth="1"/>
    <col min="9221" max="9221" width="19.28515625" style="19" customWidth="1"/>
    <col min="9222" max="9222" width="16.140625" style="19" customWidth="1"/>
    <col min="9223" max="9223" width="18.5703125" style="19" customWidth="1"/>
    <col min="9224" max="9224" width="21.42578125" style="19" bestFit="1" customWidth="1"/>
    <col min="9225" max="9473" width="25.85546875" style="19"/>
    <col min="9474" max="9474" width="11" style="19" bestFit="1" customWidth="1"/>
    <col min="9475" max="9475" width="18.140625" style="19" bestFit="1" customWidth="1"/>
    <col min="9476" max="9476" width="22.7109375" style="19" customWidth="1"/>
    <col min="9477" max="9477" width="19.28515625" style="19" customWidth="1"/>
    <col min="9478" max="9478" width="16.140625" style="19" customWidth="1"/>
    <col min="9479" max="9479" width="18.5703125" style="19" customWidth="1"/>
    <col min="9480" max="9480" width="21.42578125" style="19" bestFit="1" customWidth="1"/>
    <col min="9481" max="9729" width="25.85546875" style="19"/>
    <col min="9730" max="9730" width="11" style="19" bestFit="1" customWidth="1"/>
    <col min="9731" max="9731" width="18.140625" style="19" bestFit="1" customWidth="1"/>
    <col min="9732" max="9732" width="22.7109375" style="19" customWidth="1"/>
    <col min="9733" max="9733" width="19.28515625" style="19" customWidth="1"/>
    <col min="9734" max="9734" width="16.140625" style="19" customWidth="1"/>
    <col min="9735" max="9735" width="18.5703125" style="19" customWidth="1"/>
    <col min="9736" max="9736" width="21.42578125" style="19" bestFit="1" customWidth="1"/>
    <col min="9737" max="9985" width="25.85546875" style="19"/>
    <col min="9986" max="9986" width="11" style="19" bestFit="1" customWidth="1"/>
    <col min="9987" max="9987" width="18.140625" style="19" bestFit="1" customWidth="1"/>
    <col min="9988" max="9988" width="22.7109375" style="19" customWidth="1"/>
    <col min="9989" max="9989" width="19.28515625" style="19" customWidth="1"/>
    <col min="9990" max="9990" width="16.140625" style="19" customWidth="1"/>
    <col min="9991" max="9991" width="18.5703125" style="19" customWidth="1"/>
    <col min="9992" max="9992" width="21.42578125" style="19" bestFit="1" customWidth="1"/>
    <col min="9993" max="10241" width="25.85546875" style="19"/>
    <col min="10242" max="10242" width="11" style="19" bestFit="1" customWidth="1"/>
    <col min="10243" max="10243" width="18.140625" style="19" bestFit="1" customWidth="1"/>
    <col min="10244" max="10244" width="22.7109375" style="19" customWidth="1"/>
    <col min="10245" max="10245" width="19.28515625" style="19" customWidth="1"/>
    <col min="10246" max="10246" width="16.140625" style="19" customWidth="1"/>
    <col min="10247" max="10247" width="18.5703125" style="19" customWidth="1"/>
    <col min="10248" max="10248" width="21.42578125" style="19" bestFit="1" customWidth="1"/>
    <col min="10249" max="10497" width="25.85546875" style="19"/>
    <col min="10498" max="10498" width="11" style="19" bestFit="1" customWidth="1"/>
    <col min="10499" max="10499" width="18.140625" style="19" bestFit="1" customWidth="1"/>
    <col min="10500" max="10500" width="22.7109375" style="19" customWidth="1"/>
    <col min="10501" max="10501" width="19.28515625" style="19" customWidth="1"/>
    <col min="10502" max="10502" width="16.140625" style="19" customWidth="1"/>
    <col min="10503" max="10503" width="18.5703125" style="19" customWidth="1"/>
    <col min="10504" max="10504" width="21.42578125" style="19" bestFit="1" customWidth="1"/>
    <col min="10505" max="10753" width="25.85546875" style="19"/>
    <col min="10754" max="10754" width="11" style="19" bestFit="1" customWidth="1"/>
    <col min="10755" max="10755" width="18.140625" style="19" bestFit="1" customWidth="1"/>
    <col min="10756" max="10756" width="22.7109375" style="19" customWidth="1"/>
    <col min="10757" max="10757" width="19.28515625" style="19" customWidth="1"/>
    <col min="10758" max="10758" width="16.140625" style="19" customWidth="1"/>
    <col min="10759" max="10759" width="18.5703125" style="19" customWidth="1"/>
    <col min="10760" max="10760" width="21.42578125" style="19" bestFit="1" customWidth="1"/>
    <col min="10761" max="11009" width="25.85546875" style="19"/>
    <col min="11010" max="11010" width="11" style="19" bestFit="1" customWidth="1"/>
    <col min="11011" max="11011" width="18.140625" style="19" bestFit="1" customWidth="1"/>
    <col min="11012" max="11012" width="22.7109375" style="19" customWidth="1"/>
    <col min="11013" max="11013" width="19.28515625" style="19" customWidth="1"/>
    <col min="11014" max="11014" width="16.140625" style="19" customWidth="1"/>
    <col min="11015" max="11015" width="18.5703125" style="19" customWidth="1"/>
    <col min="11016" max="11016" width="21.42578125" style="19" bestFit="1" customWidth="1"/>
    <col min="11017" max="11265" width="25.85546875" style="19"/>
    <col min="11266" max="11266" width="11" style="19" bestFit="1" customWidth="1"/>
    <col min="11267" max="11267" width="18.140625" style="19" bestFit="1" customWidth="1"/>
    <col min="11268" max="11268" width="22.7109375" style="19" customWidth="1"/>
    <col min="11269" max="11269" width="19.28515625" style="19" customWidth="1"/>
    <col min="11270" max="11270" width="16.140625" style="19" customWidth="1"/>
    <col min="11271" max="11271" width="18.5703125" style="19" customWidth="1"/>
    <col min="11272" max="11272" width="21.42578125" style="19" bestFit="1" customWidth="1"/>
    <col min="11273" max="11521" width="25.85546875" style="19"/>
    <col min="11522" max="11522" width="11" style="19" bestFit="1" customWidth="1"/>
    <col min="11523" max="11523" width="18.140625" style="19" bestFit="1" customWidth="1"/>
    <col min="11524" max="11524" width="22.7109375" style="19" customWidth="1"/>
    <col min="11525" max="11525" width="19.28515625" style="19" customWidth="1"/>
    <col min="11526" max="11526" width="16.140625" style="19" customWidth="1"/>
    <col min="11527" max="11527" width="18.5703125" style="19" customWidth="1"/>
    <col min="11528" max="11528" width="21.42578125" style="19" bestFit="1" customWidth="1"/>
    <col min="11529" max="11777" width="25.85546875" style="19"/>
    <col min="11778" max="11778" width="11" style="19" bestFit="1" customWidth="1"/>
    <col min="11779" max="11779" width="18.140625" style="19" bestFit="1" customWidth="1"/>
    <col min="11780" max="11780" width="22.7109375" style="19" customWidth="1"/>
    <col min="11781" max="11781" width="19.28515625" style="19" customWidth="1"/>
    <col min="11782" max="11782" width="16.140625" style="19" customWidth="1"/>
    <col min="11783" max="11783" width="18.5703125" style="19" customWidth="1"/>
    <col min="11784" max="11784" width="21.42578125" style="19" bestFit="1" customWidth="1"/>
    <col min="11785" max="12033" width="25.85546875" style="19"/>
    <col min="12034" max="12034" width="11" style="19" bestFit="1" customWidth="1"/>
    <col min="12035" max="12035" width="18.140625" style="19" bestFit="1" customWidth="1"/>
    <col min="12036" max="12036" width="22.7109375" style="19" customWidth="1"/>
    <col min="12037" max="12037" width="19.28515625" style="19" customWidth="1"/>
    <col min="12038" max="12038" width="16.140625" style="19" customWidth="1"/>
    <col min="12039" max="12039" width="18.5703125" style="19" customWidth="1"/>
    <col min="12040" max="12040" width="21.42578125" style="19" bestFit="1" customWidth="1"/>
    <col min="12041" max="12289" width="25.85546875" style="19"/>
    <col min="12290" max="12290" width="11" style="19" bestFit="1" customWidth="1"/>
    <col min="12291" max="12291" width="18.140625" style="19" bestFit="1" customWidth="1"/>
    <col min="12292" max="12292" width="22.7109375" style="19" customWidth="1"/>
    <col min="12293" max="12293" width="19.28515625" style="19" customWidth="1"/>
    <col min="12294" max="12294" width="16.140625" style="19" customWidth="1"/>
    <col min="12295" max="12295" width="18.5703125" style="19" customWidth="1"/>
    <col min="12296" max="12296" width="21.42578125" style="19" bestFit="1" customWidth="1"/>
    <col min="12297" max="12545" width="25.85546875" style="19"/>
    <col min="12546" max="12546" width="11" style="19" bestFit="1" customWidth="1"/>
    <col min="12547" max="12547" width="18.140625" style="19" bestFit="1" customWidth="1"/>
    <col min="12548" max="12548" width="22.7109375" style="19" customWidth="1"/>
    <col min="12549" max="12549" width="19.28515625" style="19" customWidth="1"/>
    <col min="12550" max="12550" width="16.140625" style="19" customWidth="1"/>
    <col min="12551" max="12551" width="18.5703125" style="19" customWidth="1"/>
    <col min="12552" max="12552" width="21.42578125" style="19" bestFit="1" customWidth="1"/>
    <col min="12553" max="12801" width="25.85546875" style="19"/>
    <col min="12802" max="12802" width="11" style="19" bestFit="1" customWidth="1"/>
    <col min="12803" max="12803" width="18.140625" style="19" bestFit="1" customWidth="1"/>
    <col min="12804" max="12804" width="22.7109375" style="19" customWidth="1"/>
    <col min="12805" max="12805" width="19.28515625" style="19" customWidth="1"/>
    <col min="12806" max="12806" width="16.140625" style="19" customWidth="1"/>
    <col min="12807" max="12807" width="18.5703125" style="19" customWidth="1"/>
    <col min="12808" max="12808" width="21.42578125" style="19" bestFit="1" customWidth="1"/>
    <col min="12809" max="13057" width="25.85546875" style="19"/>
    <col min="13058" max="13058" width="11" style="19" bestFit="1" customWidth="1"/>
    <col min="13059" max="13059" width="18.140625" style="19" bestFit="1" customWidth="1"/>
    <col min="13060" max="13060" width="22.7109375" style="19" customWidth="1"/>
    <col min="13061" max="13061" width="19.28515625" style="19" customWidth="1"/>
    <col min="13062" max="13062" width="16.140625" style="19" customWidth="1"/>
    <col min="13063" max="13063" width="18.5703125" style="19" customWidth="1"/>
    <col min="13064" max="13064" width="21.42578125" style="19" bestFit="1" customWidth="1"/>
    <col min="13065" max="13313" width="25.85546875" style="19"/>
    <col min="13314" max="13314" width="11" style="19" bestFit="1" customWidth="1"/>
    <col min="13315" max="13315" width="18.140625" style="19" bestFit="1" customWidth="1"/>
    <col min="13316" max="13316" width="22.7109375" style="19" customWidth="1"/>
    <col min="13317" max="13317" width="19.28515625" style="19" customWidth="1"/>
    <col min="13318" max="13318" width="16.140625" style="19" customWidth="1"/>
    <col min="13319" max="13319" width="18.5703125" style="19" customWidth="1"/>
    <col min="13320" max="13320" width="21.42578125" style="19" bestFit="1" customWidth="1"/>
    <col min="13321" max="13569" width="25.85546875" style="19"/>
    <col min="13570" max="13570" width="11" style="19" bestFit="1" customWidth="1"/>
    <col min="13571" max="13571" width="18.140625" style="19" bestFit="1" customWidth="1"/>
    <col min="13572" max="13572" width="22.7109375" style="19" customWidth="1"/>
    <col min="13573" max="13573" width="19.28515625" style="19" customWidth="1"/>
    <col min="13574" max="13574" width="16.140625" style="19" customWidth="1"/>
    <col min="13575" max="13575" width="18.5703125" style="19" customWidth="1"/>
    <col min="13576" max="13576" width="21.42578125" style="19" bestFit="1" customWidth="1"/>
    <col min="13577" max="13825" width="25.85546875" style="19"/>
    <col min="13826" max="13826" width="11" style="19" bestFit="1" customWidth="1"/>
    <col min="13827" max="13827" width="18.140625" style="19" bestFit="1" customWidth="1"/>
    <col min="13828" max="13828" width="22.7109375" style="19" customWidth="1"/>
    <col min="13829" max="13829" width="19.28515625" style="19" customWidth="1"/>
    <col min="13830" max="13830" width="16.140625" style="19" customWidth="1"/>
    <col min="13831" max="13831" width="18.5703125" style="19" customWidth="1"/>
    <col min="13832" max="13832" width="21.42578125" style="19" bestFit="1" customWidth="1"/>
    <col min="13833" max="14081" width="25.85546875" style="19"/>
    <col min="14082" max="14082" width="11" style="19" bestFit="1" customWidth="1"/>
    <col min="14083" max="14083" width="18.140625" style="19" bestFit="1" customWidth="1"/>
    <col min="14084" max="14084" width="22.7109375" style="19" customWidth="1"/>
    <col min="14085" max="14085" width="19.28515625" style="19" customWidth="1"/>
    <col min="14086" max="14086" width="16.140625" style="19" customWidth="1"/>
    <col min="14087" max="14087" width="18.5703125" style="19" customWidth="1"/>
    <col min="14088" max="14088" width="21.42578125" style="19" bestFit="1" customWidth="1"/>
    <col min="14089" max="14337" width="25.85546875" style="19"/>
    <col min="14338" max="14338" width="11" style="19" bestFit="1" customWidth="1"/>
    <col min="14339" max="14339" width="18.140625" style="19" bestFit="1" customWidth="1"/>
    <col min="14340" max="14340" width="22.7109375" style="19" customWidth="1"/>
    <col min="14341" max="14341" width="19.28515625" style="19" customWidth="1"/>
    <col min="14342" max="14342" width="16.140625" style="19" customWidth="1"/>
    <col min="14343" max="14343" width="18.5703125" style="19" customWidth="1"/>
    <col min="14344" max="14344" width="21.42578125" style="19" bestFit="1" customWidth="1"/>
    <col min="14345" max="14593" width="25.85546875" style="19"/>
    <col min="14594" max="14594" width="11" style="19" bestFit="1" customWidth="1"/>
    <col min="14595" max="14595" width="18.140625" style="19" bestFit="1" customWidth="1"/>
    <col min="14596" max="14596" width="22.7109375" style="19" customWidth="1"/>
    <col min="14597" max="14597" width="19.28515625" style="19" customWidth="1"/>
    <col min="14598" max="14598" width="16.140625" style="19" customWidth="1"/>
    <col min="14599" max="14599" width="18.5703125" style="19" customWidth="1"/>
    <col min="14600" max="14600" width="21.42578125" style="19" bestFit="1" customWidth="1"/>
    <col min="14601" max="14849" width="25.85546875" style="19"/>
    <col min="14850" max="14850" width="11" style="19" bestFit="1" customWidth="1"/>
    <col min="14851" max="14851" width="18.140625" style="19" bestFit="1" customWidth="1"/>
    <col min="14852" max="14852" width="22.7109375" style="19" customWidth="1"/>
    <col min="14853" max="14853" width="19.28515625" style="19" customWidth="1"/>
    <col min="14854" max="14854" width="16.140625" style="19" customWidth="1"/>
    <col min="14855" max="14855" width="18.5703125" style="19" customWidth="1"/>
    <col min="14856" max="14856" width="21.42578125" style="19" bestFit="1" customWidth="1"/>
    <col min="14857" max="15105" width="25.85546875" style="19"/>
    <col min="15106" max="15106" width="11" style="19" bestFit="1" customWidth="1"/>
    <col min="15107" max="15107" width="18.140625" style="19" bestFit="1" customWidth="1"/>
    <col min="15108" max="15108" width="22.7109375" style="19" customWidth="1"/>
    <col min="15109" max="15109" width="19.28515625" style="19" customWidth="1"/>
    <col min="15110" max="15110" width="16.140625" style="19" customWidth="1"/>
    <col min="15111" max="15111" width="18.5703125" style="19" customWidth="1"/>
    <col min="15112" max="15112" width="21.42578125" style="19" bestFit="1" customWidth="1"/>
    <col min="15113" max="15361" width="25.85546875" style="19"/>
    <col min="15362" max="15362" width="11" style="19" bestFit="1" customWidth="1"/>
    <col min="15363" max="15363" width="18.140625" style="19" bestFit="1" customWidth="1"/>
    <col min="15364" max="15364" width="22.7109375" style="19" customWidth="1"/>
    <col min="15365" max="15365" width="19.28515625" style="19" customWidth="1"/>
    <col min="15366" max="15366" width="16.140625" style="19" customWidth="1"/>
    <col min="15367" max="15367" width="18.5703125" style="19" customWidth="1"/>
    <col min="15368" max="15368" width="21.42578125" style="19" bestFit="1" customWidth="1"/>
    <col min="15369" max="15617" width="25.85546875" style="19"/>
    <col min="15618" max="15618" width="11" style="19" bestFit="1" customWidth="1"/>
    <col min="15619" max="15619" width="18.140625" style="19" bestFit="1" customWidth="1"/>
    <col min="15620" max="15620" width="22.7109375" style="19" customWidth="1"/>
    <col min="15621" max="15621" width="19.28515625" style="19" customWidth="1"/>
    <col min="15622" max="15622" width="16.140625" style="19" customWidth="1"/>
    <col min="15623" max="15623" width="18.5703125" style="19" customWidth="1"/>
    <col min="15624" max="15624" width="21.42578125" style="19" bestFit="1" customWidth="1"/>
    <col min="15625" max="15873" width="25.85546875" style="19"/>
    <col min="15874" max="15874" width="11" style="19" bestFit="1" customWidth="1"/>
    <col min="15875" max="15875" width="18.140625" style="19" bestFit="1" customWidth="1"/>
    <col min="15876" max="15876" width="22.7109375" style="19" customWidth="1"/>
    <col min="15877" max="15877" width="19.28515625" style="19" customWidth="1"/>
    <col min="15878" max="15878" width="16.140625" style="19" customWidth="1"/>
    <col min="15879" max="15879" width="18.5703125" style="19" customWidth="1"/>
    <col min="15880" max="15880" width="21.42578125" style="19" bestFit="1" customWidth="1"/>
    <col min="15881" max="16129" width="25.85546875" style="19"/>
    <col min="16130" max="16130" width="11" style="19" bestFit="1" customWidth="1"/>
    <col min="16131" max="16131" width="18.140625" style="19" bestFit="1" customWidth="1"/>
    <col min="16132" max="16132" width="22.7109375" style="19" customWidth="1"/>
    <col min="16133" max="16133" width="19.28515625" style="19" customWidth="1"/>
    <col min="16134" max="16134" width="16.140625" style="19" customWidth="1"/>
    <col min="16135" max="16135" width="18.5703125" style="19" customWidth="1"/>
    <col min="16136" max="16136" width="21.42578125" style="19" bestFit="1" customWidth="1"/>
    <col min="16137" max="16384" width="25.85546875" style="19"/>
  </cols>
  <sheetData>
    <row r="1" spans="1:8" ht="27" customHeight="1">
      <c r="C1" s="662" t="s">
        <v>1075</v>
      </c>
      <c r="D1" s="662"/>
      <c r="E1" s="662"/>
    </row>
    <row r="2" spans="1:8" s="22" customFormat="1" ht="33" customHeight="1">
      <c r="A2" s="345" t="s">
        <v>142</v>
      </c>
      <c r="B2" s="8" t="s">
        <v>21</v>
      </c>
      <c r="C2" s="8" t="s">
        <v>22</v>
      </c>
      <c r="D2" s="8" t="s">
        <v>23</v>
      </c>
      <c r="E2" s="345" t="s">
        <v>86</v>
      </c>
      <c r="F2" s="8" t="s">
        <v>25</v>
      </c>
      <c r="G2" s="125" t="s">
        <v>645</v>
      </c>
      <c r="H2" s="8" t="s">
        <v>87</v>
      </c>
    </row>
    <row r="3" spans="1:8" ht="26.25" customHeight="1">
      <c r="A3" s="351">
        <v>1</v>
      </c>
      <c r="B3" s="352" t="s">
        <v>6</v>
      </c>
      <c r="C3" s="220" t="s">
        <v>102</v>
      </c>
      <c r="D3" s="305" t="s">
        <v>172</v>
      </c>
      <c r="E3" s="352" t="s">
        <v>172</v>
      </c>
      <c r="F3" s="340">
        <v>628564</v>
      </c>
      <c r="G3" s="202">
        <v>60</v>
      </c>
      <c r="H3" s="18" t="s">
        <v>90</v>
      </c>
    </row>
    <row r="4" spans="1:8" ht="26.25" customHeight="1">
      <c r="A4" s="351">
        <v>2</v>
      </c>
      <c r="B4" s="352" t="s">
        <v>6</v>
      </c>
      <c r="C4" s="220" t="s">
        <v>102</v>
      </c>
      <c r="D4" s="305" t="s">
        <v>102</v>
      </c>
      <c r="E4" s="352" t="s">
        <v>677</v>
      </c>
      <c r="F4" s="353">
        <v>629227</v>
      </c>
      <c r="G4" s="202">
        <v>30</v>
      </c>
      <c r="H4" s="18" t="s">
        <v>91</v>
      </c>
    </row>
    <row r="5" spans="1:8" ht="26.25" customHeight="1">
      <c r="A5" s="351">
        <v>3</v>
      </c>
      <c r="B5" s="352" t="s">
        <v>6</v>
      </c>
      <c r="C5" s="220" t="s">
        <v>102</v>
      </c>
      <c r="D5" s="305" t="s">
        <v>678</v>
      </c>
      <c r="E5" s="352" t="s">
        <v>678</v>
      </c>
      <c r="F5" s="353">
        <v>628744</v>
      </c>
      <c r="G5" s="202">
        <v>80</v>
      </c>
      <c r="H5" s="18" t="s">
        <v>94</v>
      </c>
    </row>
    <row r="6" spans="1:8" ht="26.25" customHeight="1">
      <c r="A6" s="351">
        <v>4</v>
      </c>
      <c r="B6" s="352" t="s">
        <v>6</v>
      </c>
      <c r="C6" s="220" t="s">
        <v>102</v>
      </c>
      <c r="D6" s="305" t="s">
        <v>679</v>
      </c>
      <c r="E6" s="352" t="s">
        <v>169</v>
      </c>
      <c r="F6" s="353">
        <v>628794</v>
      </c>
      <c r="G6" s="202">
        <v>20</v>
      </c>
      <c r="H6" s="18" t="s">
        <v>95</v>
      </c>
    </row>
    <row r="7" spans="1:8" ht="26.25" customHeight="1">
      <c r="A7" s="351">
        <v>5</v>
      </c>
      <c r="B7" s="352" t="s">
        <v>6</v>
      </c>
      <c r="C7" s="220" t="s">
        <v>102</v>
      </c>
      <c r="D7" s="305" t="s">
        <v>679</v>
      </c>
      <c r="E7" s="352" t="s">
        <v>170</v>
      </c>
      <c r="F7" s="353">
        <v>628887</v>
      </c>
      <c r="G7" s="203">
        <v>20</v>
      </c>
      <c r="H7" s="18" t="s">
        <v>97</v>
      </c>
    </row>
    <row r="8" spans="1:8" ht="26.25" customHeight="1">
      <c r="A8" s="720">
        <v>6</v>
      </c>
      <c r="B8" s="774" t="s">
        <v>6</v>
      </c>
      <c r="C8" s="220" t="s">
        <v>102</v>
      </c>
      <c r="D8" s="305" t="s">
        <v>102</v>
      </c>
      <c r="E8" s="774" t="s">
        <v>168</v>
      </c>
      <c r="F8" s="775">
        <v>628590</v>
      </c>
      <c r="G8" s="203">
        <v>20</v>
      </c>
      <c r="H8" s="18" t="s">
        <v>417</v>
      </c>
    </row>
    <row r="9" spans="1:8" ht="26.25" customHeight="1">
      <c r="A9" s="720"/>
      <c r="B9" s="774"/>
      <c r="C9" s="220" t="s">
        <v>102</v>
      </c>
      <c r="D9" s="305" t="s">
        <v>172</v>
      </c>
      <c r="E9" s="774"/>
      <c r="F9" s="775"/>
      <c r="G9" s="203">
        <v>21</v>
      </c>
    </row>
    <row r="10" spans="1:8" ht="26.25" customHeight="1">
      <c r="A10" s="351">
        <v>7</v>
      </c>
      <c r="B10" s="352" t="s">
        <v>6</v>
      </c>
      <c r="C10" s="220" t="s">
        <v>102</v>
      </c>
      <c r="D10" s="305" t="s">
        <v>102</v>
      </c>
      <c r="E10" s="352" t="s">
        <v>680</v>
      </c>
      <c r="F10" s="353">
        <v>629485</v>
      </c>
      <c r="G10" s="203">
        <v>22</v>
      </c>
    </row>
    <row r="11" spans="1:8" ht="26.25" customHeight="1">
      <c r="A11" s="351">
        <v>1</v>
      </c>
      <c r="B11" s="352" t="s">
        <v>7</v>
      </c>
      <c r="C11" s="220" t="s">
        <v>102</v>
      </c>
      <c r="D11" s="305" t="s">
        <v>679</v>
      </c>
      <c r="E11" s="352" t="s">
        <v>169</v>
      </c>
      <c r="F11" s="39">
        <v>628794</v>
      </c>
      <c r="G11" s="203">
        <v>74</v>
      </c>
    </row>
    <row r="12" spans="1:8" ht="26.25" customHeight="1">
      <c r="A12" s="351">
        <v>2</v>
      </c>
      <c r="B12" s="352" t="s">
        <v>7</v>
      </c>
      <c r="C12" s="220" t="s">
        <v>102</v>
      </c>
      <c r="D12" s="305" t="s">
        <v>679</v>
      </c>
      <c r="E12" s="40" t="s">
        <v>170</v>
      </c>
      <c r="F12" s="340">
        <v>628887</v>
      </c>
      <c r="G12" s="203">
        <v>35</v>
      </c>
    </row>
    <row r="13" spans="1:8" ht="26.25" customHeight="1">
      <c r="A13" s="351">
        <v>3</v>
      </c>
      <c r="B13" s="352" t="s">
        <v>7</v>
      </c>
      <c r="C13" s="220" t="s">
        <v>102</v>
      </c>
      <c r="D13" s="305" t="s">
        <v>102</v>
      </c>
      <c r="E13" s="305" t="s">
        <v>102</v>
      </c>
      <c r="F13" s="340">
        <v>629485</v>
      </c>
      <c r="G13" s="203">
        <v>28</v>
      </c>
    </row>
    <row r="14" spans="1:8" ht="26.25" customHeight="1">
      <c r="A14" s="351">
        <v>1</v>
      </c>
      <c r="B14" s="352" t="s">
        <v>12</v>
      </c>
      <c r="C14" s="220" t="s">
        <v>102</v>
      </c>
      <c r="D14" s="305" t="s">
        <v>172</v>
      </c>
      <c r="E14" s="352" t="s">
        <v>172</v>
      </c>
      <c r="F14" s="353">
        <v>628564</v>
      </c>
      <c r="G14" s="204">
        <v>245</v>
      </c>
    </row>
    <row r="15" spans="1:8" ht="26.25" customHeight="1">
      <c r="A15" s="351">
        <v>2</v>
      </c>
      <c r="B15" s="352" t="s">
        <v>12</v>
      </c>
      <c r="C15" s="220" t="s">
        <v>102</v>
      </c>
      <c r="D15" s="305" t="s">
        <v>171</v>
      </c>
      <c r="E15" s="352" t="s">
        <v>171</v>
      </c>
      <c r="F15" s="353">
        <v>629083</v>
      </c>
      <c r="G15" s="205">
        <v>160</v>
      </c>
    </row>
  </sheetData>
  <mergeCells count="5">
    <mergeCell ref="A8:A9"/>
    <mergeCell ref="B8:B9"/>
    <mergeCell ref="E8:E9"/>
    <mergeCell ref="F8:F9"/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82"/>
  <dimension ref="A1:E17"/>
  <sheetViews>
    <sheetView view="pageBreakPreview" zoomScaleSheetLayoutView="100" workbookViewId="0">
      <selection activeCell="I17" sqref="I17"/>
    </sheetView>
  </sheetViews>
  <sheetFormatPr defaultColWidth="9.140625" defaultRowHeight="15" customHeight="1"/>
  <cols>
    <col min="1" max="1" width="7.85546875" style="440" customWidth="1"/>
    <col min="2" max="2" width="13.5703125" style="440" customWidth="1"/>
    <col min="3" max="4" width="26" style="440" customWidth="1"/>
    <col min="5" max="5" width="25" style="440" customWidth="1"/>
    <col min="6" max="6" width="22" style="440" customWidth="1"/>
    <col min="7" max="16384" width="9.140625" style="440"/>
  </cols>
  <sheetData>
    <row r="1" spans="1:5" ht="26.25" customHeight="1">
      <c r="A1" s="656" t="s">
        <v>1047</v>
      </c>
      <c r="B1" s="656"/>
      <c r="C1" s="656"/>
      <c r="D1" s="656"/>
      <c r="E1" s="656"/>
    </row>
    <row r="2" spans="1:5" ht="21.75" customHeight="1">
      <c r="A2" s="2" t="s">
        <v>0</v>
      </c>
      <c r="B2" s="2" t="s">
        <v>1</v>
      </c>
      <c r="C2" s="2" t="s">
        <v>1089</v>
      </c>
      <c r="D2" s="2" t="s">
        <v>472</v>
      </c>
      <c r="E2" s="2" t="s">
        <v>4</v>
      </c>
    </row>
    <row r="3" spans="1:5" ht="24" customHeight="1">
      <c r="A3" s="776" t="s">
        <v>371</v>
      </c>
      <c r="B3" s="692"/>
      <c r="C3" s="692"/>
      <c r="D3" s="426"/>
      <c r="E3" s="407"/>
    </row>
    <row r="4" spans="1:5" ht="30" customHeight="1">
      <c r="A4" s="420">
        <v>1</v>
      </c>
      <c r="B4" s="419" t="s">
        <v>6</v>
      </c>
      <c r="C4" s="407">
        <v>2</v>
      </c>
      <c r="D4" s="407">
        <v>13</v>
      </c>
      <c r="E4" s="425">
        <f>SUM(C4:D4)</f>
        <v>15</v>
      </c>
    </row>
    <row r="5" spans="1:5" ht="30" customHeight="1">
      <c r="A5" s="420">
        <v>2</v>
      </c>
      <c r="B5" s="419" t="s">
        <v>7</v>
      </c>
      <c r="C5" s="407">
        <v>1</v>
      </c>
      <c r="D5" s="407">
        <v>30</v>
      </c>
      <c r="E5" s="425">
        <f t="shared" ref="E5:E16" si="0">SUM(C5:D5)</f>
        <v>31</v>
      </c>
    </row>
    <row r="6" spans="1:5" ht="30" customHeight="1">
      <c r="A6" s="420">
        <v>3</v>
      </c>
      <c r="B6" s="419" t="s">
        <v>8</v>
      </c>
      <c r="C6" s="407"/>
      <c r="D6" s="407">
        <v>6</v>
      </c>
      <c r="E6" s="425">
        <f t="shared" si="0"/>
        <v>6</v>
      </c>
    </row>
    <row r="7" spans="1:5" ht="30" customHeight="1">
      <c r="A7" s="420">
        <v>4</v>
      </c>
      <c r="B7" s="419" t="s">
        <v>9</v>
      </c>
      <c r="C7" s="407"/>
      <c r="D7" s="407"/>
      <c r="E7" s="425">
        <f t="shared" si="0"/>
        <v>0</v>
      </c>
    </row>
    <row r="8" spans="1:5" ht="30" customHeight="1">
      <c r="A8" s="420">
        <v>5</v>
      </c>
      <c r="B8" s="419" t="s">
        <v>11</v>
      </c>
      <c r="C8" s="407"/>
      <c r="D8" s="407"/>
      <c r="E8" s="425">
        <f t="shared" si="0"/>
        <v>0</v>
      </c>
    </row>
    <row r="9" spans="1:5" ht="30" customHeight="1">
      <c r="A9" s="420">
        <v>6</v>
      </c>
      <c r="B9" s="419" t="s">
        <v>16</v>
      </c>
      <c r="C9" s="407"/>
      <c r="D9" s="407"/>
      <c r="E9" s="425">
        <f t="shared" si="0"/>
        <v>0</v>
      </c>
    </row>
    <row r="10" spans="1:5" ht="30" customHeight="1">
      <c r="A10" s="420">
        <v>7</v>
      </c>
      <c r="B10" s="419" t="s">
        <v>14</v>
      </c>
      <c r="C10" s="407"/>
      <c r="D10" s="407"/>
      <c r="E10" s="425">
        <f t="shared" si="0"/>
        <v>0</v>
      </c>
    </row>
    <row r="11" spans="1:5" ht="30" customHeight="1">
      <c r="A11" s="420">
        <v>8</v>
      </c>
      <c r="B11" s="419" t="s">
        <v>13</v>
      </c>
      <c r="C11" s="407"/>
      <c r="D11" s="407">
        <v>3</v>
      </c>
      <c r="E11" s="425">
        <f t="shared" si="0"/>
        <v>3</v>
      </c>
    </row>
    <row r="12" spans="1:5" ht="30" customHeight="1">
      <c r="A12" s="420">
        <v>9</v>
      </c>
      <c r="B12" s="419" t="s">
        <v>12</v>
      </c>
      <c r="C12" s="407"/>
      <c r="D12" s="407">
        <v>8</v>
      </c>
      <c r="E12" s="425">
        <f t="shared" si="0"/>
        <v>8</v>
      </c>
    </row>
    <row r="13" spans="1:5" ht="30" customHeight="1">
      <c r="A13" s="420">
        <v>10</v>
      </c>
      <c r="B13" s="406" t="s">
        <v>17</v>
      </c>
      <c r="C13" s="407"/>
      <c r="D13" s="407"/>
      <c r="E13" s="425">
        <f t="shared" si="0"/>
        <v>0</v>
      </c>
    </row>
    <row r="14" spans="1:5" ht="30" customHeight="1">
      <c r="A14" s="420">
        <v>11</v>
      </c>
      <c r="B14" s="406" t="s">
        <v>18</v>
      </c>
      <c r="C14" s="407"/>
      <c r="D14" s="407"/>
      <c r="E14" s="425">
        <f t="shared" si="0"/>
        <v>0</v>
      </c>
    </row>
    <row r="15" spans="1:5" ht="30" customHeight="1">
      <c r="A15" s="420">
        <v>12</v>
      </c>
      <c r="B15" s="406" t="s">
        <v>616</v>
      </c>
      <c r="C15" s="407"/>
      <c r="D15" s="407"/>
      <c r="E15" s="425">
        <f t="shared" si="0"/>
        <v>0</v>
      </c>
    </row>
    <row r="16" spans="1:5" ht="30" customHeight="1">
      <c r="A16" s="420">
        <v>13</v>
      </c>
      <c r="B16" s="406" t="s">
        <v>15</v>
      </c>
      <c r="C16" s="407"/>
      <c r="D16" s="407"/>
      <c r="E16" s="425">
        <f t="shared" si="0"/>
        <v>0</v>
      </c>
    </row>
    <row r="17" spans="1:5" s="88" customFormat="1" ht="30" customHeight="1">
      <c r="A17" s="424"/>
      <c r="B17" s="231" t="s">
        <v>4</v>
      </c>
      <c r="C17" s="424">
        <f>SUM(C4:C16)</f>
        <v>3</v>
      </c>
      <c r="D17" s="424">
        <f>SUM(D4:D16)</f>
        <v>60</v>
      </c>
      <c r="E17" s="424">
        <f>SUM(E4:E16)</f>
        <v>63</v>
      </c>
    </row>
  </sheetData>
  <mergeCells count="2">
    <mergeCell ref="A1:E1"/>
    <mergeCell ref="A3:C3"/>
  </mergeCells>
  <printOptions horizontalCentered="1" verticalCentered="1"/>
  <pageMargins left="0.11811023622047245" right="0" top="0.55118110236220474" bottom="0" header="0.19685039370078741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85"/>
  <dimension ref="A1:G6"/>
  <sheetViews>
    <sheetView view="pageBreakPreview" zoomScaleSheetLayoutView="100" workbookViewId="0">
      <selection activeCell="M18" sqref="M18"/>
    </sheetView>
  </sheetViews>
  <sheetFormatPr defaultColWidth="9.140625" defaultRowHeight="19.5" customHeight="1"/>
  <cols>
    <col min="1" max="1" width="6.42578125" style="10" bestFit="1" customWidth="1"/>
    <col min="2" max="2" width="19.7109375" style="10" customWidth="1"/>
    <col min="3" max="3" width="14.42578125" style="10" customWidth="1"/>
    <col min="4" max="4" width="20.85546875" style="10" customWidth="1"/>
    <col min="5" max="5" width="16.7109375" style="10" customWidth="1"/>
    <col min="6" max="6" width="18.28515625" style="11" customWidth="1"/>
    <col min="7" max="7" width="16.140625" style="10" hidden="1" customWidth="1"/>
    <col min="8" max="8" width="9.140625" style="10" customWidth="1"/>
    <col min="9" max="16384" width="9.140625" style="10"/>
  </cols>
  <sheetData>
    <row r="1" spans="1:7" ht="27.75" customHeight="1">
      <c r="C1" s="662" t="s">
        <v>1088</v>
      </c>
      <c r="D1" s="662"/>
      <c r="E1" s="662"/>
    </row>
    <row r="2" spans="1:7" s="97" customFormat="1" ht="37.5" customHeight="1">
      <c r="A2" s="8" t="s">
        <v>51</v>
      </c>
      <c r="B2" s="8" t="s">
        <v>696</v>
      </c>
      <c r="C2" s="8" t="s">
        <v>22</v>
      </c>
      <c r="D2" s="8" t="s">
        <v>52</v>
      </c>
      <c r="E2" s="8" t="s">
        <v>86</v>
      </c>
      <c r="F2" s="8" t="s">
        <v>813</v>
      </c>
      <c r="G2" s="8" t="s">
        <v>789</v>
      </c>
    </row>
    <row r="3" spans="1:7" s="16" customFormat="1" ht="30.75" customHeight="1">
      <c r="A3" s="340">
        <v>1</v>
      </c>
      <c r="B3" s="354" t="s">
        <v>256</v>
      </c>
      <c r="C3" s="350" t="s">
        <v>1089</v>
      </c>
      <c r="D3" s="112" t="s">
        <v>814</v>
      </c>
      <c r="E3" s="58" t="s">
        <v>816</v>
      </c>
      <c r="F3" s="370">
        <v>629526</v>
      </c>
      <c r="G3" s="113">
        <v>11.5</v>
      </c>
    </row>
    <row r="4" spans="1:7" ht="30.75" customHeight="1">
      <c r="A4" s="340">
        <v>1</v>
      </c>
      <c r="B4" s="354" t="s">
        <v>6</v>
      </c>
      <c r="C4" s="406" t="s">
        <v>1089</v>
      </c>
      <c r="D4" s="112" t="s">
        <v>817</v>
      </c>
      <c r="E4" s="58" t="s">
        <v>398</v>
      </c>
      <c r="F4" s="370">
        <v>628633</v>
      </c>
      <c r="G4" s="113">
        <v>113.83</v>
      </c>
    </row>
    <row r="5" spans="1:7" ht="30.75" customHeight="1">
      <c r="A5" s="340">
        <v>2</v>
      </c>
      <c r="B5" s="354" t="s">
        <v>6</v>
      </c>
      <c r="C5" s="406" t="s">
        <v>1089</v>
      </c>
      <c r="D5" s="112" t="s">
        <v>817</v>
      </c>
      <c r="E5" s="58" t="s">
        <v>817</v>
      </c>
      <c r="F5" s="370">
        <v>629536</v>
      </c>
      <c r="G5" s="113">
        <v>27.76</v>
      </c>
    </row>
    <row r="6" spans="1:7" ht="19.5" customHeight="1">
      <c r="B6" s="61"/>
      <c r="C6" s="61"/>
      <c r="G6" s="11"/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95"/>
  <dimension ref="A1:G65"/>
  <sheetViews>
    <sheetView view="pageBreakPreview" topLeftCell="A13" zoomScaleNormal="90" zoomScaleSheetLayoutView="100" workbookViewId="0">
      <selection activeCell="M16" sqref="M16"/>
    </sheetView>
  </sheetViews>
  <sheetFormatPr defaultColWidth="9.140625" defaultRowHeight="23.25" customHeight="1"/>
  <cols>
    <col min="1" max="1" width="6.42578125" style="210" bestFit="1" customWidth="1"/>
    <col min="2" max="2" width="20.5703125" style="210" customWidth="1"/>
    <col min="3" max="3" width="17.28515625" style="210" customWidth="1"/>
    <col min="4" max="4" width="23.140625" style="240" customWidth="1"/>
    <col min="5" max="5" width="22.7109375" style="240" customWidth="1"/>
    <col min="6" max="6" width="21.28515625" style="210" customWidth="1"/>
    <col min="7" max="7" width="15.42578125" style="210" hidden="1" customWidth="1"/>
    <col min="8" max="16384" width="9.140625" style="210"/>
  </cols>
  <sheetData>
    <row r="1" spans="1:7" ht="31.5" customHeight="1">
      <c r="C1" s="662" t="s">
        <v>1076</v>
      </c>
      <c r="D1" s="662"/>
      <c r="E1" s="662"/>
    </row>
    <row r="2" spans="1:7" ht="31.5" customHeight="1">
      <c r="A2" s="271" t="s">
        <v>0</v>
      </c>
      <c r="B2" s="271" t="s">
        <v>696</v>
      </c>
      <c r="C2" s="271" t="s">
        <v>22</v>
      </c>
      <c r="D2" s="271" t="s">
        <v>23</v>
      </c>
      <c r="E2" s="271" t="s">
        <v>86</v>
      </c>
      <c r="F2" s="271" t="s">
        <v>53</v>
      </c>
      <c r="G2" s="8" t="s">
        <v>789</v>
      </c>
    </row>
    <row r="3" spans="1:7" ht="23.25" customHeight="1">
      <c r="A3" s="343">
        <v>1</v>
      </c>
      <c r="B3" s="373" t="s">
        <v>6</v>
      </c>
      <c r="C3" s="373" t="s">
        <v>472</v>
      </c>
      <c r="D3" s="373" t="s">
        <v>478</v>
      </c>
      <c r="E3" s="373" t="s">
        <v>479</v>
      </c>
      <c r="F3" s="23">
        <v>629539</v>
      </c>
      <c r="G3" s="84">
        <v>2</v>
      </c>
    </row>
    <row r="4" spans="1:7" ht="23.25" customHeight="1">
      <c r="A4" s="343">
        <v>2</v>
      </c>
      <c r="B4" s="373" t="s">
        <v>6</v>
      </c>
      <c r="C4" s="373" t="s">
        <v>472</v>
      </c>
      <c r="D4" s="373" t="s">
        <v>497</v>
      </c>
      <c r="E4" s="373" t="s">
        <v>480</v>
      </c>
      <c r="F4" s="304">
        <v>629214</v>
      </c>
      <c r="G4" s="84">
        <v>172</v>
      </c>
    </row>
    <row r="5" spans="1:7" ht="23.25" customHeight="1">
      <c r="A5" s="343">
        <v>3</v>
      </c>
      <c r="B5" s="373" t="s">
        <v>6</v>
      </c>
      <c r="C5" s="373" t="s">
        <v>472</v>
      </c>
      <c r="D5" s="373" t="s">
        <v>481</v>
      </c>
      <c r="E5" s="373" t="s">
        <v>481</v>
      </c>
      <c r="F5" s="343">
        <v>628722</v>
      </c>
      <c r="G5" s="84">
        <v>65</v>
      </c>
    </row>
    <row r="6" spans="1:7" ht="23.25" customHeight="1">
      <c r="A6" s="343">
        <v>4</v>
      </c>
      <c r="B6" s="373" t="s">
        <v>6</v>
      </c>
      <c r="C6" s="373" t="s">
        <v>472</v>
      </c>
      <c r="D6" s="373" t="s">
        <v>483</v>
      </c>
      <c r="E6" s="373" t="s">
        <v>483</v>
      </c>
      <c r="F6" s="343">
        <v>628757</v>
      </c>
      <c r="G6" s="84">
        <v>31</v>
      </c>
    </row>
    <row r="7" spans="1:7" ht="23.25" customHeight="1">
      <c r="A7" s="343">
        <v>5</v>
      </c>
      <c r="B7" s="373" t="s">
        <v>6</v>
      </c>
      <c r="C7" s="373" t="s">
        <v>472</v>
      </c>
      <c r="D7" s="373" t="s">
        <v>483</v>
      </c>
      <c r="E7" s="373" t="s">
        <v>484</v>
      </c>
      <c r="F7" s="343">
        <v>629296</v>
      </c>
      <c r="G7" s="84">
        <v>20</v>
      </c>
    </row>
    <row r="8" spans="1:7" ht="23.25" customHeight="1">
      <c r="A8" s="343">
        <v>6</v>
      </c>
      <c r="B8" s="373" t="s">
        <v>6</v>
      </c>
      <c r="C8" s="373" t="s">
        <v>472</v>
      </c>
      <c r="D8" s="270" t="s">
        <v>485</v>
      </c>
      <c r="E8" s="373" t="s">
        <v>485</v>
      </c>
      <c r="F8" s="343">
        <v>628879</v>
      </c>
      <c r="G8" s="84">
        <v>432</v>
      </c>
    </row>
    <row r="9" spans="1:7" ht="23.25" customHeight="1">
      <c r="A9" s="343">
        <v>7</v>
      </c>
      <c r="B9" s="373" t="s">
        <v>6</v>
      </c>
      <c r="C9" s="373" t="s">
        <v>472</v>
      </c>
      <c r="D9" s="270" t="s">
        <v>485</v>
      </c>
      <c r="E9" s="373" t="s">
        <v>486</v>
      </c>
      <c r="F9" s="343">
        <v>629125</v>
      </c>
      <c r="G9" s="84"/>
    </row>
    <row r="10" spans="1:7" ht="23.25" customHeight="1">
      <c r="A10" s="778">
        <v>8</v>
      </c>
      <c r="B10" s="373" t="s">
        <v>6</v>
      </c>
      <c r="C10" s="373" t="s">
        <v>472</v>
      </c>
      <c r="D10" s="270" t="s">
        <v>485</v>
      </c>
      <c r="E10" s="695" t="s">
        <v>488</v>
      </c>
      <c r="F10" s="778">
        <v>629017</v>
      </c>
      <c r="G10" s="84"/>
    </row>
    <row r="11" spans="1:7" ht="23.25" customHeight="1">
      <c r="A11" s="778"/>
      <c r="B11" s="373" t="s">
        <v>6</v>
      </c>
      <c r="C11" s="373" t="s">
        <v>472</v>
      </c>
      <c r="D11" s="373" t="s">
        <v>487</v>
      </c>
      <c r="E11" s="695"/>
      <c r="F11" s="778"/>
      <c r="G11" s="84">
        <v>41</v>
      </c>
    </row>
    <row r="12" spans="1:7" ht="23.25" customHeight="1">
      <c r="A12" s="343">
        <v>9</v>
      </c>
      <c r="B12" s="373" t="s">
        <v>6</v>
      </c>
      <c r="C12" s="373" t="s">
        <v>472</v>
      </c>
      <c r="D12" s="74" t="s">
        <v>489</v>
      </c>
      <c r="E12" s="74" t="s">
        <v>489</v>
      </c>
      <c r="F12" s="343">
        <v>629146</v>
      </c>
      <c r="G12" s="84">
        <v>29</v>
      </c>
    </row>
    <row r="13" spans="1:7" ht="23.25" customHeight="1">
      <c r="A13" s="351">
        <v>10</v>
      </c>
      <c r="B13" s="373" t="s">
        <v>6</v>
      </c>
      <c r="C13" s="373" t="s">
        <v>472</v>
      </c>
      <c r="D13" s="220" t="s">
        <v>493</v>
      </c>
      <c r="E13" s="108" t="s">
        <v>494</v>
      </c>
      <c r="F13" s="304">
        <v>629399</v>
      </c>
      <c r="G13" s="84">
        <v>87</v>
      </c>
    </row>
    <row r="14" spans="1:7" ht="23.25" customHeight="1">
      <c r="A14" s="351">
        <v>11</v>
      </c>
      <c r="B14" s="373" t="s">
        <v>6</v>
      </c>
      <c r="C14" s="373" t="s">
        <v>472</v>
      </c>
      <c r="D14" s="705" t="s">
        <v>887</v>
      </c>
      <c r="E14" s="108" t="s">
        <v>502</v>
      </c>
      <c r="F14" s="304">
        <v>628646</v>
      </c>
      <c r="G14" s="84">
        <v>13</v>
      </c>
    </row>
    <row r="15" spans="1:7" ht="23.25" customHeight="1">
      <c r="A15" s="351">
        <v>12</v>
      </c>
      <c r="B15" s="373" t="s">
        <v>6</v>
      </c>
      <c r="C15" s="373" t="s">
        <v>472</v>
      </c>
      <c r="D15" s="705"/>
      <c r="E15" s="341" t="s">
        <v>887</v>
      </c>
      <c r="F15" s="304">
        <v>629538</v>
      </c>
      <c r="G15" s="84">
        <v>10</v>
      </c>
    </row>
    <row r="16" spans="1:7" ht="23.25" customHeight="1">
      <c r="A16" s="351">
        <v>13</v>
      </c>
      <c r="B16" s="363" t="s">
        <v>6</v>
      </c>
      <c r="C16" s="373" t="s">
        <v>472</v>
      </c>
      <c r="D16" s="341" t="s">
        <v>496</v>
      </c>
      <c r="E16" s="342" t="s">
        <v>888</v>
      </c>
      <c r="F16" s="304">
        <v>629481</v>
      </c>
      <c r="G16" s="84">
        <v>40</v>
      </c>
    </row>
    <row r="17" spans="1:7" ht="20.25" customHeight="1">
      <c r="A17" s="351">
        <v>1</v>
      </c>
      <c r="B17" s="363" t="s">
        <v>7</v>
      </c>
      <c r="C17" s="373" t="s">
        <v>472</v>
      </c>
      <c r="D17" s="705" t="s">
        <v>477</v>
      </c>
      <c r="E17" s="108" t="s">
        <v>477</v>
      </c>
      <c r="F17" s="304">
        <v>628624</v>
      </c>
      <c r="G17" s="84">
        <v>286</v>
      </c>
    </row>
    <row r="18" spans="1:7" ht="23.25" customHeight="1">
      <c r="A18" s="351">
        <v>2</v>
      </c>
      <c r="B18" s="363" t="s">
        <v>7</v>
      </c>
      <c r="C18" s="373" t="s">
        <v>472</v>
      </c>
      <c r="D18" s="703"/>
      <c r="E18" s="108" t="s">
        <v>889</v>
      </c>
      <c r="F18" s="304">
        <v>628957</v>
      </c>
      <c r="G18" s="84">
        <v>517</v>
      </c>
    </row>
    <row r="19" spans="1:7" ht="23.25" customHeight="1">
      <c r="A19" s="351">
        <v>3</v>
      </c>
      <c r="B19" s="363" t="s">
        <v>7</v>
      </c>
      <c r="C19" s="373" t="s">
        <v>472</v>
      </c>
      <c r="D19" s="705" t="s">
        <v>478</v>
      </c>
      <c r="E19" s="342" t="s">
        <v>890</v>
      </c>
      <c r="F19" s="304">
        <v>628815</v>
      </c>
      <c r="G19" s="84">
        <v>610</v>
      </c>
    </row>
    <row r="20" spans="1:7" ht="23.25" customHeight="1">
      <c r="A20" s="351">
        <v>4</v>
      </c>
      <c r="B20" s="363" t="s">
        <v>7</v>
      </c>
      <c r="C20" s="373" t="s">
        <v>472</v>
      </c>
      <c r="D20" s="703"/>
      <c r="E20" s="108" t="s">
        <v>479</v>
      </c>
      <c r="F20" s="304">
        <v>629539</v>
      </c>
      <c r="G20" s="84">
        <v>120</v>
      </c>
    </row>
    <row r="21" spans="1:7" ht="23.25" customHeight="1">
      <c r="A21" s="351">
        <v>5</v>
      </c>
      <c r="B21" s="363" t="s">
        <v>7</v>
      </c>
      <c r="C21" s="373" t="s">
        <v>472</v>
      </c>
      <c r="D21" s="777" t="s">
        <v>481</v>
      </c>
      <c r="E21" s="373" t="s">
        <v>481</v>
      </c>
      <c r="F21" s="343">
        <v>628722</v>
      </c>
      <c r="G21" s="84">
        <v>693</v>
      </c>
    </row>
    <row r="22" spans="1:7" ht="23.25" customHeight="1">
      <c r="A22" s="351">
        <v>6</v>
      </c>
      <c r="B22" s="363" t="s">
        <v>7</v>
      </c>
      <c r="C22" s="373" t="s">
        <v>472</v>
      </c>
      <c r="D22" s="703"/>
      <c r="E22" s="373" t="s">
        <v>482</v>
      </c>
      <c r="F22" s="343">
        <v>629116</v>
      </c>
      <c r="G22" s="84">
        <v>6</v>
      </c>
    </row>
    <row r="23" spans="1:7" ht="23.25" customHeight="1">
      <c r="A23" s="351">
        <v>7</v>
      </c>
      <c r="B23" s="363" t="s">
        <v>7</v>
      </c>
      <c r="C23" s="373" t="s">
        <v>472</v>
      </c>
      <c r="D23" s="705" t="s">
        <v>497</v>
      </c>
      <c r="E23" s="220" t="s">
        <v>497</v>
      </c>
      <c r="F23" s="304">
        <v>628700</v>
      </c>
      <c r="G23" s="84">
        <v>172</v>
      </c>
    </row>
    <row r="24" spans="1:7" ht="23.25" customHeight="1">
      <c r="A24" s="351">
        <v>8</v>
      </c>
      <c r="B24" s="363" t="s">
        <v>7</v>
      </c>
      <c r="C24" s="373" t="s">
        <v>472</v>
      </c>
      <c r="D24" s="703"/>
      <c r="E24" s="373" t="s">
        <v>480</v>
      </c>
      <c r="F24" s="304">
        <v>629214</v>
      </c>
      <c r="G24" s="84">
        <v>623</v>
      </c>
    </row>
    <row r="25" spans="1:7" ht="23.25" customHeight="1">
      <c r="A25" s="351">
        <v>9</v>
      </c>
      <c r="B25" s="363" t="s">
        <v>7</v>
      </c>
      <c r="C25" s="373" t="s">
        <v>472</v>
      </c>
      <c r="D25" s="373" t="s">
        <v>483</v>
      </c>
      <c r="E25" s="373" t="s">
        <v>483</v>
      </c>
      <c r="F25" s="343">
        <v>628757</v>
      </c>
      <c r="G25" s="84">
        <v>102</v>
      </c>
    </row>
    <row r="26" spans="1:7" ht="23.25" customHeight="1">
      <c r="A26" s="351">
        <v>10</v>
      </c>
      <c r="B26" s="363" t="s">
        <v>7</v>
      </c>
      <c r="C26" s="373" t="s">
        <v>472</v>
      </c>
      <c r="D26" s="373" t="s">
        <v>485</v>
      </c>
      <c r="E26" s="373" t="s">
        <v>485</v>
      </c>
      <c r="F26" s="343">
        <v>628879</v>
      </c>
      <c r="G26" s="84"/>
    </row>
    <row r="27" spans="1:7" ht="23.25" customHeight="1">
      <c r="A27" s="351">
        <v>11</v>
      </c>
      <c r="B27" s="363" t="s">
        <v>7</v>
      </c>
      <c r="C27" s="373" t="s">
        <v>472</v>
      </c>
      <c r="D27" s="220" t="s">
        <v>506</v>
      </c>
      <c r="E27" s="108" t="s">
        <v>506</v>
      </c>
      <c r="F27" s="304">
        <v>628881</v>
      </c>
      <c r="G27" s="31">
        <v>82</v>
      </c>
    </row>
    <row r="28" spans="1:7" ht="23.25" customHeight="1">
      <c r="A28" s="351">
        <v>12</v>
      </c>
      <c r="B28" s="363" t="s">
        <v>7</v>
      </c>
      <c r="C28" s="373" t="s">
        <v>472</v>
      </c>
      <c r="D28" s="220" t="s">
        <v>891</v>
      </c>
      <c r="E28" s="108" t="s">
        <v>892</v>
      </c>
      <c r="F28" s="304">
        <v>628712</v>
      </c>
      <c r="G28" s="84">
        <v>91.3</v>
      </c>
    </row>
    <row r="29" spans="1:7" ht="23.25" customHeight="1">
      <c r="A29" s="351">
        <v>13</v>
      </c>
      <c r="B29" s="363" t="s">
        <v>7</v>
      </c>
      <c r="C29" s="373" t="s">
        <v>472</v>
      </c>
      <c r="D29" s="220" t="s">
        <v>487</v>
      </c>
      <c r="E29" s="108" t="s">
        <v>487</v>
      </c>
      <c r="F29" s="304">
        <v>629069</v>
      </c>
      <c r="G29" s="84">
        <v>70</v>
      </c>
    </row>
    <row r="30" spans="1:7" ht="23.25" customHeight="1">
      <c r="A30" s="351">
        <v>14</v>
      </c>
      <c r="B30" s="363" t="s">
        <v>7</v>
      </c>
      <c r="C30" s="373" t="s">
        <v>472</v>
      </c>
      <c r="D30" s="74" t="s">
        <v>489</v>
      </c>
      <c r="E30" s="74" t="s">
        <v>489</v>
      </c>
      <c r="F30" s="343">
        <v>629146</v>
      </c>
      <c r="G30" s="31">
        <v>292</v>
      </c>
    </row>
    <row r="31" spans="1:7" ht="23.25" customHeight="1">
      <c r="A31" s="720">
        <v>15</v>
      </c>
      <c r="B31" s="363" t="s">
        <v>7</v>
      </c>
      <c r="C31" s="373" t="s">
        <v>472</v>
      </c>
      <c r="D31" s="74" t="s">
        <v>489</v>
      </c>
      <c r="E31" s="777" t="s">
        <v>496</v>
      </c>
      <c r="F31" s="778">
        <v>629568</v>
      </c>
      <c r="G31" s="84">
        <v>40</v>
      </c>
    </row>
    <row r="32" spans="1:7" ht="23.25" customHeight="1">
      <c r="A32" s="720"/>
      <c r="B32" s="363" t="s">
        <v>7</v>
      </c>
      <c r="C32" s="373" t="s">
        <v>472</v>
      </c>
      <c r="D32" s="373" t="s">
        <v>496</v>
      </c>
      <c r="E32" s="777"/>
      <c r="F32" s="778"/>
      <c r="G32" s="84">
        <v>27</v>
      </c>
    </row>
    <row r="33" spans="1:7" ht="23.25" customHeight="1">
      <c r="A33" s="351">
        <v>16</v>
      </c>
      <c r="B33" s="363" t="s">
        <v>7</v>
      </c>
      <c r="C33" s="373" t="s">
        <v>472</v>
      </c>
      <c r="D33" s="373" t="s">
        <v>491</v>
      </c>
      <c r="E33" s="373" t="s">
        <v>492</v>
      </c>
      <c r="F33" s="343">
        <v>628780</v>
      </c>
      <c r="G33" s="84">
        <v>350</v>
      </c>
    </row>
    <row r="34" spans="1:7" ht="23.25" customHeight="1">
      <c r="A34" s="351">
        <v>17</v>
      </c>
      <c r="B34" s="363" t="s">
        <v>7</v>
      </c>
      <c r="C34" s="373" t="s">
        <v>472</v>
      </c>
      <c r="D34" s="373" t="s">
        <v>491</v>
      </c>
      <c r="E34" s="373" t="s">
        <v>491</v>
      </c>
      <c r="F34" s="343">
        <v>629199</v>
      </c>
      <c r="G34" s="84">
        <v>229</v>
      </c>
    </row>
    <row r="35" spans="1:7" ht="23.25" customHeight="1">
      <c r="A35" s="351">
        <v>18</v>
      </c>
      <c r="B35" s="363" t="s">
        <v>7</v>
      </c>
      <c r="C35" s="373" t="s">
        <v>472</v>
      </c>
      <c r="D35" s="373" t="s">
        <v>491</v>
      </c>
      <c r="E35" s="373" t="s">
        <v>498</v>
      </c>
      <c r="F35" s="343">
        <v>629614</v>
      </c>
      <c r="G35" s="84">
        <v>151</v>
      </c>
    </row>
    <row r="36" spans="1:7" ht="23.25" customHeight="1">
      <c r="A36" s="351">
        <v>19</v>
      </c>
      <c r="B36" s="363" t="s">
        <v>7</v>
      </c>
      <c r="C36" s="373" t="s">
        <v>472</v>
      </c>
      <c r="D36" s="305" t="s">
        <v>493</v>
      </c>
      <c r="E36" s="108" t="s">
        <v>893</v>
      </c>
      <c r="F36" s="304">
        <v>629276</v>
      </c>
      <c r="G36" s="84">
        <v>109</v>
      </c>
    </row>
    <row r="37" spans="1:7" ht="23.25" customHeight="1">
      <c r="A37" s="351">
        <v>20</v>
      </c>
      <c r="B37" s="363" t="s">
        <v>7</v>
      </c>
      <c r="C37" s="373" t="s">
        <v>472</v>
      </c>
      <c r="D37" s="373" t="s">
        <v>493</v>
      </c>
      <c r="E37" s="373" t="s">
        <v>495</v>
      </c>
      <c r="F37" s="343">
        <v>629277</v>
      </c>
      <c r="G37" s="84">
        <v>82</v>
      </c>
    </row>
    <row r="38" spans="1:7" ht="23.25" customHeight="1">
      <c r="A38" s="351">
        <v>21</v>
      </c>
      <c r="B38" s="363" t="s">
        <v>7</v>
      </c>
      <c r="C38" s="373" t="s">
        <v>472</v>
      </c>
      <c r="D38" s="373" t="s">
        <v>493</v>
      </c>
      <c r="E38" s="108" t="s">
        <v>494</v>
      </c>
      <c r="F38" s="304">
        <v>629399</v>
      </c>
      <c r="G38" s="84">
        <v>83</v>
      </c>
    </row>
    <row r="39" spans="1:7" ht="23.25" customHeight="1">
      <c r="A39" s="351">
        <v>22</v>
      </c>
      <c r="B39" s="363" t="s">
        <v>7</v>
      </c>
      <c r="C39" s="373" t="s">
        <v>472</v>
      </c>
      <c r="D39" s="373" t="s">
        <v>499</v>
      </c>
      <c r="E39" s="108" t="s">
        <v>500</v>
      </c>
      <c r="F39" s="304">
        <v>628832</v>
      </c>
      <c r="G39" s="84">
        <v>420</v>
      </c>
    </row>
    <row r="40" spans="1:7" ht="23.25" customHeight="1">
      <c r="A40" s="351">
        <v>23</v>
      </c>
      <c r="B40" s="363" t="s">
        <v>7</v>
      </c>
      <c r="C40" s="373" t="s">
        <v>472</v>
      </c>
      <c r="D40" s="373" t="s">
        <v>499</v>
      </c>
      <c r="E40" s="373" t="s">
        <v>499</v>
      </c>
      <c r="F40" s="304">
        <v>629373</v>
      </c>
      <c r="G40" s="84">
        <v>270</v>
      </c>
    </row>
    <row r="41" spans="1:7" ht="23.25" customHeight="1">
      <c r="A41" s="351">
        <v>24</v>
      </c>
      <c r="B41" s="363" t="s">
        <v>7</v>
      </c>
      <c r="C41" s="373" t="s">
        <v>472</v>
      </c>
      <c r="D41" s="373" t="s">
        <v>499</v>
      </c>
      <c r="E41" s="108" t="s">
        <v>501</v>
      </c>
      <c r="F41" s="304">
        <v>629567</v>
      </c>
      <c r="G41" s="84">
        <v>102</v>
      </c>
    </row>
    <row r="42" spans="1:7" ht="23.25" customHeight="1">
      <c r="A42" s="351">
        <v>25</v>
      </c>
      <c r="B42" s="363" t="s">
        <v>7</v>
      </c>
      <c r="C42" s="373" t="s">
        <v>472</v>
      </c>
      <c r="D42" s="373" t="s">
        <v>887</v>
      </c>
      <c r="E42" s="108" t="s">
        <v>887</v>
      </c>
      <c r="F42" s="304">
        <v>629538</v>
      </c>
      <c r="G42" s="84">
        <v>393</v>
      </c>
    </row>
    <row r="43" spans="1:7" ht="23.25" customHeight="1">
      <c r="A43" s="351">
        <v>26</v>
      </c>
      <c r="B43" s="363" t="s">
        <v>7</v>
      </c>
      <c r="C43" s="373" t="s">
        <v>472</v>
      </c>
      <c r="D43" s="373" t="s">
        <v>887</v>
      </c>
      <c r="E43" s="108" t="s">
        <v>502</v>
      </c>
      <c r="F43" s="304">
        <v>628646</v>
      </c>
      <c r="G43" s="84">
        <v>393</v>
      </c>
    </row>
    <row r="44" spans="1:7" ht="23.25" customHeight="1">
      <c r="A44" s="351">
        <v>27</v>
      </c>
      <c r="B44" s="363" t="s">
        <v>7</v>
      </c>
      <c r="C44" s="373" t="s">
        <v>472</v>
      </c>
      <c r="D44" s="371" t="s">
        <v>490</v>
      </c>
      <c r="E44" s="371" t="s">
        <v>490</v>
      </c>
      <c r="F44" s="340">
        <v>629385</v>
      </c>
      <c r="G44" s="84">
        <v>20</v>
      </c>
    </row>
    <row r="45" spans="1:7" ht="23.25" customHeight="1">
      <c r="A45" s="351">
        <v>28</v>
      </c>
      <c r="B45" s="363" t="s">
        <v>7</v>
      </c>
      <c r="C45" s="373" t="s">
        <v>472</v>
      </c>
      <c r="D45" s="373" t="s">
        <v>496</v>
      </c>
      <c r="E45" s="108" t="s">
        <v>894</v>
      </c>
      <c r="F45" s="304">
        <v>629481</v>
      </c>
      <c r="G45" s="84">
        <v>22</v>
      </c>
    </row>
    <row r="46" spans="1:7" ht="23.25" customHeight="1">
      <c r="A46" s="351">
        <v>29</v>
      </c>
      <c r="B46" s="363" t="s">
        <v>7</v>
      </c>
      <c r="C46" s="373" t="s">
        <v>472</v>
      </c>
      <c r="D46" s="373" t="s">
        <v>496</v>
      </c>
      <c r="E46" s="371" t="s">
        <v>895</v>
      </c>
      <c r="F46" s="340">
        <v>629582</v>
      </c>
      <c r="G46" s="84">
        <v>64</v>
      </c>
    </row>
    <row r="47" spans="1:7" ht="23.25" customHeight="1">
      <c r="A47" s="351">
        <v>30</v>
      </c>
      <c r="B47" s="363" t="s">
        <v>7</v>
      </c>
      <c r="C47" s="373" t="s">
        <v>472</v>
      </c>
      <c r="D47" s="373" t="s">
        <v>995</v>
      </c>
      <c r="E47" s="371" t="s">
        <v>505</v>
      </c>
      <c r="F47" s="340">
        <v>629217</v>
      </c>
      <c r="G47" s="84"/>
    </row>
    <row r="48" spans="1:7" ht="23.25" customHeight="1">
      <c r="A48" s="351">
        <v>1</v>
      </c>
      <c r="B48" s="363" t="s">
        <v>8</v>
      </c>
      <c r="C48" s="373" t="s">
        <v>472</v>
      </c>
      <c r="D48" s="373" t="s">
        <v>483</v>
      </c>
      <c r="E48" s="373" t="s">
        <v>483</v>
      </c>
      <c r="F48" s="343">
        <v>628757</v>
      </c>
      <c r="G48" s="84">
        <v>15</v>
      </c>
    </row>
    <row r="49" spans="1:7" ht="23.25" customHeight="1">
      <c r="A49" s="351">
        <v>2</v>
      </c>
      <c r="B49" s="363" t="s">
        <v>8</v>
      </c>
      <c r="C49" s="373" t="s">
        <v>472</v>
      </c>
      <c r="D49" s="373" t="s">
        <v>485</v>
      </c>
      <c r="E49" s="371" t="s">
        <v>485</v>
      </c>
      <c r="F49" s="340">
        <v>628879</v>
      </c>
      <c r="G49" s="84">
        <v>232</v>
      </c>
    </row>
    <row r="50" spans="1:7" ht="23.25" customHeight="1">
      <c r="A50" s="351">
        <v>3</v>
      </c>
      <c r="B50" s="363" t="s">
        <v>8</v>
      </c>
      <c r="C50" s="373" t="s">
        <v>472</v>
      </c>
      <c r="D50" s="373" t="s">
        <v>485</v>
      </c>
      <c r="E50" s="108" t="s">
        <v>486</v>
      </c>
      <c r="F50" s="304">
        <v>629125</v>
      </c>
      <c r="G50" s="84"/>
    </row>
    <row r="51" spans="1:7" ht="23.25" customHeight="1">
      <c r="A51" s="351">
        <v>4</v>
      </c>
      <c r="B51" s="363" t="s">
        <v>8</v>
      </c>
      <c r="C51" s="373" t="s">
        <v>472</v>
      </c>
      <c r="D51" s="74" t="s">
        <v>489</v>
      </c>
      <c r="E51" s="74" t="s">
        <v>489</v>
      </c>
      <c r="F51" s="343">
        <v>629146</v>
      </c>
      <c r="G51" s="84">
        <v>34.9</v>
      </c>
    </row>
    <row r="52" spans="1:7" ht="23.25" customHeight="1">
      <c r="A52" s="720">
        <v>5</v>
      </c>
      <c r="B52" s="363" t="s">
        <v>8</v>
      </c>
      <c r="C52" s="373" t="s">
        <v>472</v>
      </c>
      <c r="D52" s="74" t="s">
        <v>489</v>
      </c>
      <c r="E52" s="777" t="s">
        <v>496</v>
      </c>
      <c r="F52" s="778">
        <v>629568</v>
      </c>
      <c r="G52" s="84">
        <v>4.5</v>
      </c>
    </row>
    <row r="53" spans="1:7" ht="23.25" customHeight="1">
      <c r="A53" s="720"/>
      <c r="B53" s="363" t="s">
        <v>8</v>
      </c>
      <c r="C53" s="373" t="s">
        <v>472</v>
      </c>
      <c r="D53" s="373" t="s">
        <v>496</v>
      </c>
      <c r="E53" s="777"/>
      <c r="F53" s="778"/>
      <c r="G53" s="84">
        <v>8</v>
      </c>
    </row>
    <row r="54" spans="1:7" ht="23.25" customHeight="1">
      <c r="A54" s="351">
        <v>6</v>
      </c>
      <c r="B54" s="363" t="s">
        <v>8</v>
      </c>
      <c r="C54" s="373" t="s">
        <v>472</v>
      </c>
      <c r="D54" s="373" t="s">
        <v>496</v>
      </c>
      <c r="E54" s="108" t="s">
        <v>894</v>
      </c>
      <c r="F54" s="304">
        <v>629481</v>
      </c>
      <c r="G54" s="84">
        <v>18</v>
      </c>
    </row>
    <row r="55" spans="1:7" ht="23.25" customHeight="1">
      <c r="A55" s="351">
        <v>1</v>
      </c>
      <c r="B55" s="363" t="s">
        <v>13</v>
      </c>
      <c r="C55" s="373" t="s">
        <v>472</v>
      </c>
      <c r="D55" s="373" t="s">
        <v>497</v>
      </c>
      <c r="E55" s="373" t="s">
        <v>497</v>
      </c>
      <c r="F55" s="340">
        <v>628700</v>
      </c>
      <c r="G55" s="84">
        <v>87</v>
      </c>
    </row>
    <row r="56" spans="1:7" ht="23.25" customHeight="1">
      <c r="A56" s="351">
        <v>2</v>
      </c>
      <c r="B56" s="363" t="s">
        <v>13</v>
      </c>
      <c r="C56" s="373" t="s">
        <v>472</v>
      </c>
      <c r="D56" s="373" t="s">
        <v>506</v>
      </c>
      <c r="E56" s="371" t="s">
        <v>506</v>
      </c>
      <c r="F56" s="340">
        <v>628881</v>
      </c>
      <c r="G56" s="84">
        <v>22</v>
      </c>
    </row>
    <row r="57" spans="1:7" ht="23.25" customHeight="1">
      <c r="A57" s="351">
        <v>3</v>
      </c>
      <c r="B57" s="363" t="s">
        <v>13</v>
      </c>
      <c r="C57" s="373" t="s">
        <v>472</v>
      </c>
      <c r="D57" s="108" t="s">
        <v>493</v>
      </c>
      <c r="E57" s="373" t="s">
        <v>494</v>
      </c>
      <c r="F57" s="304">
        <v>629399</v>
      </c>
      <c r="G57" s="84">
        <v>219</v>
      </c>
    </row>
    <row r="58" spans="1:7" ht="23.25" customHeight="1">
      <c r="A58" s="351">
        <v>1</v>
      </c>
      <c r="B58" s="363" t="s">
        <v>12</v>
      </c>
      <c r="C58" s="373" t="s">
        <v>472</v>
      </c>
      <c r="D58" s="108" t="s">
        <v>483</v>
      </c>
      <c r="E58" s="108" t="s">
        <v>483</v>
      </c>
      <c r="F58" s="304">
        <v>628757</v>
      </c>
      <c r="G58" s="84">
        <v>80</v>
      </c>
    </row>
    <row r="59" spans="1:7" ht="23.25" customHeight="1">
      <c r="A59" s="351">
        <v>2</v>
      </c>
      <c r="B59" s="363" t="s">
        <v>12</v>
      </c>
      <c r="C59" s="373" t="s">
        <v>472</v>
      </c>
      <c r="D59" s="108" t="s">
        <v>504</v>
      </c>
      <c r="E59" s="373" t="s">
        <v>484</v>
      </c>
      <c r="F59" s="304">
        <v>629296</v>
      </c>
      <c r="G59" s="84">
        <v>1</v>
      </c>
    </row>
    <row r="60" spans="1:7" ht="23.25" customHeight="1">
      <c r="A60" s="351">
        <v>3</v>
      </c>
      <c r="B60" s="363" t="s">
        <v>12</v>
      </c>
      <c r="C60" s="373" t="s">
        <v>472</v>
      </c>
      <c r="D60" s="108" t="s">
        <v>503</v>
      </c>
      <c r="E60" s="373" t="s">
        <v>503</v>
      </c>
      <c r="F60" s="304">
        <v>628999</v>
      </c>
      <c r="G60" s="84">
        <v>116</v>
      </c>
    </row>
    <row r="61" spans="1:7" ht="23.25" customHeight="1">
      <c r="A61" s="351">
        <v>4</v>
      </c>
      <c r="B61" s="363" t="s">
        <v>12</v>
      </c>
      <c r="C61" s="373" t="s">
        <v>472</v>
      </c>
      <c r="D61" s="108" t="s">
        <v>503</v>
      </c>
      <c r="E61" s="373" t="s">
        <v>505</v>
      </c>
      <c r="F61" s="304">
        <v>629217</v>
      </c>
      <c r="G61" s="84">
        <v>23</v>
      </c>
    </row>
    <row r="62" spans="1:7" ht="23.25" customHeight="1">
      <c r="A62" s="351">
        <v>5</v>
      </c>
      <c r="B62" s="363" t="s">
        <v>12</v>
      </c>
      <c r="C62" s="373" t="s">
        <v>472</v>
      </c>
      <c r="D62" s="373" t="s">
        <v>487</v>
      </c>
      <c r="E62" s="373" t="s">
        <v>488</v>
      </c>
      <c r="F62" s="304">
        <v>629017</v>
      </c>
      <c r="G62" s="84">
        <v>47</v>
      </c>
    </row>
    <row r="63" spans="1:7" ht="23.25" customHeight="1">
      <c r="A63" s="351">
        <v>6</v>
      </c>
      <c r="B63" s="363" t="s">
        <v>12</v>
      </c>
      <c r="C63" s="373" t="s">
        <v>472</v>
      </c>
      <c r="D63" s="373" t="s">
        <v>490</v>
      </c>
      <c r="E63" s="373" t="s">
        <v>490</v>
      </c>
      <c r="F63" s="304">
        <v>629385</v>
      </c>
      <c r="G63" s="84">
        <v>12</v>
      </c>
    </row>
    <row r="64" spans="1:7" ht="23.25" customHeight="1">
      <c r="A64" s="351">
        <v>7</v>
      </c>
      <c r="B64" s="363" t="s">
        <v>12</v>
      </c>
      <c r="C64" s="373" t="s">
        <v>472</v>
      </c>
      <c r="D64" s="373" t="s">
        <v>489</v>
      </c>
      <c r="E64" s="373" t="s">
        <v>489</v>
      </c>
      <c r="F64" s="304">
        <v>629146</v>
      </c>
      <c r="G64" s="84">
        <v>43.2</v>
      </c>
    </row>
    <row r="65" spans="1:7" ht="23.25" customHeight="1">
      <c r="A65" s="351">
        <v>8</v>
      </c>
      <c r="B65" s="363" t="s">
        <v>12</v>
      </c>
      <c r="C65" s="373" t="s">
        <v>472</v>
      </c>
      <c r="D65" s="373" t="s">
        <v>491</v>
      </c>
      <c r="E65" s="373" t="s">
        <v>492</v>
      </c>
      <c r="F65" s="304">
        <v>628780</v>
      </c>
      <c r="G65" s="84">
        <v>133</v>
      </c>
    </row>
  </sheetData>
  <mergeCells count="15">
    <mergeCell ref="C1:E1"/>
    <mergeCell ref="E52:E53"/>
    <mergeCell ref="F52:F53"/>
    <mergeCell ref="A52:A53"/>
    <mergeCell ref="F10:F11"/>
    <mergeCell ref="A10:A11"/>
    <mergeCell ref="D14:D15"/>
    <mergeCell ref="E31:E32"/>
    <mergeCell ref="F31:F32"/>
    <mergeCell ref="A31:A32"/>
    <mergeCell ref="D17:D18"/>
    <mergeCell ref="D19:D20"/>
    <mergeCell ref="D21:D22"/>
    <mergeCell ref="D23:D24"/>
    <mergeCell ref="E10:E11"/>
  </mergeCells>
  <phoneticPr fontId="3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2" manualBreakCount="2">
    <brk id="25" max="5" man="1"/>
    <brk id="51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83"/>
  <dimension ref="A1:E17"/>
  <sheetViews>
    <sheetView view="pageBreakPreview" zoomScaleSheetLayoutView="100" workbookViewId="0">
      <selection activeCell="J21" sqref="J21"/>
    </sheetView>
  </sheetViews>
  <sheetFormatPr defaultRowHeight="23.25" customHeight="1"/>
  <cols>
    <col min="1" max="1" width="8.85546875" style="61"/>
    <col min="2" max="2" width="12.5703125" style="61" customWidth="1"/>
    <col min="3" max="4" width="27.5703125" style="61" customWidth="1"/>
    <col min="5" max="5" width="26.5703125" style="61" customWidth="1"/>
    <col min="6" max="254" width="8.85546875" style="61"/>
    <col min="255" max="255" width="12.5703125" style="61" customWidth="1"/>
    <col min="256" max="256" width="10" style="61" customWidth="1"/>
    <col min="257" max="257" width="10.28515625" style="61" customWidth="1"/>
    <col min="258" max="258" width="14.5703125" style="61" customWidth="1"/>
    <col min="259" max="259" width="11.7109375" style="61" customWidth="1"/>
    <col min="260" max="260" width="13" style="61" customWidth="1"/>
    <col min="261" max="510" width="8.85546875" style="61"/>
    <col min="511" max="511" width="12.5703125" style="61" customWidth="1"/>
    <col min="512" max="512" width="10" style="61" customWidth="1"/>
    <col min="513" max="513" width="10.28515625" style="61" customWidth="1"/>
    <col min="514" max="514" width="14.5703125" style="61" customWidth="1"/>
    <col min="515" max="515" width="11.7109375" style="61" customWidth="1"/>
    <col min="516" max="516" width="13" style="61" customWidth="1"/>
    <col min="517" max="766" width="8.85546875" style="61"/>
    <col min="767" max="767" width="12.5703125" style="61" customWidth="1"/>
    <col min="768" max="768" width="10" style="61" customWidth="1"/>
    <col min="769" max="769" width="10.28515625" style="61" customWidth="1"/>
    <col min="770" max="770" width="14.5703125" style="61" customWidth="1"/>
    <col min="771" max="771" width="11.7109375" style="61" customWidth="1"/>
    <col min="772" max="772" width="13" style="61" customWidth="1"/>
    <col min="773" max="1022" width="8.85546875" style="61"/>
    <col min="1023" max="1023" width="12.5703125" style="61" customWidth="1"/>
    <col min="1024" max="1024" width="10" style="61" customWidth="1"/>
    <col min="1025" max="1025" width="10.28515625" style="61" customWidth="1"/>
    <col min="1026" max="1026" width="14.5703125" style="61" customWidth="1"/>
    <col min="1027" max="1027" width="11.7109375" style="61" customWidth="1"/>
    <col min="1028" max="1028" width="13" style="61" customWidth="1"/>
    <col min="1029" max="1278" width="8.85546875" style="61"/>
    <col min="1279" max="1279" width="12.5703125" style="61" customWidth="1"/>
    <col min="1280" max="1280" width="10" style="61" customWidth="1"/>
    <col min="1281" max="1281" width="10.28515625" style="61" customWidth="1"/>
    <col min="1282" max="1282" width="14.5703125" style="61" customWidth="1"/>
    <col min="1283" max="1283" width="11.7109375" style="61" customWidth="1"/>
    <col min="1284" max="1284" width="13" style="61" customWidth="1"/>
    <col min="1285" max="1534" width="8.85546875" style="61"/>
    <col min="1535" max="1535" width="12.5703125" style="61" customWidth="1"/>
    <col min="1536" max="1536" width="10" style="61" customWidth="1"/>
    <col min="1537" max="1537" width="10.28515625" style="61" customWidth="1"/>
    <col min="1538" max="1538" width="14.5703125" style="61" customWidth="1"/>
    <col min="1539" max="1539" width="11.7109375" style="61" customWidth="1"/>
    <col min="1540" max="1540" width="13" style="61" customWidth="1"/>
    <col min="1541" max="1790" width="8.85546875" style="61"/>
    <col min="1791" max="1791" width="12.5703125" style="61" customWidth="1"/>
    <col min="1792" max="1792" width="10" style="61" customWidth="1"/>
    <col min="1793" max="1793" width="10.28515625" style="61" customWidth="1"/>
    <col min="1794" max="1794" width="14.5703125" style="61" customWidth="1"/>
    <col min="1795" max="1795" width="11.7109375" style="61" customWidth="1"/>
    <col min="1796" max="1796" width="13" style="61" customWidth="1"/>
    <col min="1797" max="2046" width="8.85546875" style="61"/>
    <col min="2047" max="2047" width="12.5703125" style="61" customWidth="1"/>
    <col min="2048" max="2048" width="10" style="61" customWidth="1"/>
    <col min="2049" max="2049" width="10.28515625" style="61" customWidth="1"/>
    <col min="2050" max="2050" width="14.5703125" style="61" customWidth="1"/>
    <col min="2051" max="2051" width="11.7109375" style="61" customWidth="1"/>
    <col min="2052" max="2052" width="13" style="61" customWidth="1"/>
    <col min="2053" max="2302" width="8.85546875" style="61"/>
    <col min="2303" max="2303" width="12.5703125" style="61" customWidth="1"/>
    <col min="2304" max="2304" width="10" style="61" customWidth="1"/>
    <col min="2305" max="2305" width="10.28515625" style="61" customWidth="1"/>
    <col min="2306" max="2306" width="14.5703125" style="61" customWidth="1"/>
    <col min="2307" max="2307" width="11.7109375" style="61" customWidth="1"/>
    <col min="2308" max="2308" width="13" style="61" customWidth="1"/>
    <col min="2309" max="2558" width="8.85546875" style="61"/>
    <col min="2559" max="2559" width="12.5703125" style="61" customWidth="1"/>
    <col min="2560" max="2560" width="10" style="61" customWidth="1"/>
    <col min="2561" max="2561" width="10.28515625" style="61" customWidth="1"/>
    <col min="2562" max="2562" width="14.5703125" style="61" customWidth="1"/>
    <col min="2563" max="2563" width="11.7109375" style="61" customWidth="1"/>
    <col min="2564" max="2564" width="13" style="61" customWidth="1"/>
    <col min="2565" max="2814" width="8.85546875" style="61"/>
    <col min="2815" max="2815" width="12.5703125" style="61" customWidth="1"/>
    <col min="2816" max="2816" width="10" style="61" customWidth="1"/>
    <col min="2817" max="2817" width="10.28515625" style="61" customWidth="1"/>
    <col min="2818" max="2818" width="14.5703125" style="61" customWidth="1"/>
    <col min="2819" max="2819" width="11.7109375" style="61" customWidth="1"/>
    <col min="2820" max="2820" width="13" style="61" customWidth="1"/>
    <col min="2821" max="3070" width="8.85546875" style="61"/>
    <col min="3071" max="3071" width="12.5703125" style="61" customWidth="1"/>
    <col min="3072" max="3072" width="10" style="61" customWidth="1"/>
    <col min="3073" max="3073" width="10.28515625" style="61" customWidth="1"/>
    <col min="3074" max="3074" width="14.5703125" style="61" customWidth="1"/>
    <col min="3075" max="3075" width="11.7109375" style="61" customWidth="1"/>
    <col min="3076" max="3076" width="13" style="61" customWidth="1"/>
    <col min="3077" max="3326" width="8.85546875" style="61"/>
    <col min="3327" max="3327" width="12.5703125" style="61" customWidth="1"/>
    <col min="3328" max="3328" width="10" style="61" customWidth="1"/>
    <col min="3329" max="3329" width="10.28515625" style="61" customWidth="1"/>
    <col min="3330" max="3330" width="14.5703125" style="61" customWidth="1"/>
    <col min="3331" max="3331" width="11.7109375" style="61" customWidth="1"/>
    <col min="3332" max="3332" width="13" style="61" customWidth="1"/>
    <col min="3333" max="3582" width="8.85546875" style="61"/>
    <col min="3583" max="3583" width="12.5703125" style="61" customWidth="1"/>
    <col min="3584" max="3584" width="10" style="61" customWidth="1"/>
    <col min="3585" max="3585" width="10.28515625" style="61" customWidth="1"/>
    <col min="3586" max="3586" width="14.5703125" style="61" customWidth="1"/>
    <col min="3587" max="3587" width="11.7109375" style="61" customWidth="1"/>
    <col min="3588" max="3588" width="13" style="61" customWidth="1"/>
    <col min="3589" max="3838" width="8.85546875" style="61"/>
    <col min="3839" max="3839" width="12.5703125" style="61" customWidth="1"/>
    <col min="3840" max="3840" width="10" style="61" customWidth="1"/>
    <col min="3841" max="3841" width="10.28515625" style="61" customWidth="1"/>
    <col min="3842" max="3842" width="14.5703125" style="61" customWidth="1"/>
    <col min="3843" max="3843" width="11.7109375" style="61" customWidth="1"/>
    <col min="3844" max="3844" width="13" style="61" customWidth="1"/>
    <col min="3845" max="4094" width="8.85546875" style="61"/>
    <col min="4095" max="4095" width="12.5703125" style="61" customWidth="1"/>
    <col min="4096" max="4096" width="10" style="61" customWidth="1"/>
    <col min="4097" max="4097" width="10.28515625" style="61" customWidth="1"/>
    <col min="4098" max="4098" width="14.5703125" style="61" customWidth="1"/>
    <col min="4099" max="4099" width="11.7109375" style="61" customWidth="1"/>
    <col min="4100" max="4100" width="13" style="61" customWidth="1"/>
    <col min="4101" max="4350" width="8.85546875" style="61"/>
    <col min="4351" max="4351" width="12.5703125" style="61" customWidth="1"/>
    <col min="4352" max="4352" width="10" style="61" customWidth="1"/>
    <col min="4353" max="4353" width="10.28515625" style="61" customWidth="1"/>
    <col min="4354" max="4354" width="14.5703125" style="61" customWidth="1"/>
    <col min="4355" max="4355" width="11.7109375" style="61" customWidth="1"/>
    <col min="4356" max="4356" width="13" style="61" customWidth="1"/>
    <col min="4357" max="4606" width="8.85546875" style="61"/>
    <col min="4607" max="4607" width="12.5703125" style="61" customWidth="1"/>
    <col min="4608" max="4608" width="10" style="61" customWidth="1"/>
    <col min="4609" max="4609" width="10.28515625" style="61" customWidth="1"/>
    <col min="4610" max="4610" width="14.5703125" style="61" customWidth="1"/>
    <col min="4611" max="4611" width="11.7109375" style="61" customWidth="1"/>
    <col min="4612" max="4612" width="13" style="61" customWidth="1"/>
    <col min="4613" max="4862" width="8.85546875" style="61"/>
    <col min="4863" max="4863" width="12.5703125" style="61" customWidth="1"/>
    <col min="4864" max="4864" width="10" style="61" customWidth="1"/>
    <col min="4865" max="4865" width="10.28515625" style="61" customWidth="1"/>
    <col min="4866" max="4866" width="14.5703125" style="61" customWidth="1"/>
    <col min="4867" max="4867" width="11.7109375" style="61" customWidth="1"/>
    <col min="4868" max="4868" width="13" style="61" customWidth="1"/>
    <col min="4869" max="5118" width="8.85546875" style="61"/>
    <col min="5119" max="5119" width="12.5703125" style="61" customWidth="1"/>
    <col min="5120" max="5120" width="10" style="61" customWidth="1"/>
    <col min="5121" max="5121" width="10.28515625" style="61" customWidth="1"/>
    <col min="5122" max="5122" width="14.5703125" style="61" customWidth="1"/>
    <col min="5123" max="5123" width="11.7109375" style="61" customWidth="1"/>
    <col min="5124" max="5124" width="13" style="61" customWidth="1"/>
    <col min="5125" max="5374" width="8.85546875" style="61"/>
    <col min="5375" max="5375" width="12.5703125" style="61" customWidth="1"/>
    <col min="5376" max="5376" width="10" style="61" customWidth="1"/>
    <col min="5377" max="5377" width="10.28515625" style="61" customWidth="1"/>
    <col min="5378" max="5378" width="14.5703125" style="61" customWidth="1"/>
    <col min="5379" max="5379" width="11.7109375" style="61" customWidth="1"/>
    <col min="5380" max="5380" width="13" style="61" customWidth="1"/>
    <col min="5381" max="5630" width="8.85546875" style="61"/>
    <col min="5631" max="5631" width="12.5703125" style="61" customWidth="1"/>
    <col min="5632" max="5632" width="10" style="61" customWidth="1"/>
    <col min="5633" max="5633" width="10.28515625" style="61" customWidth="1"/>
    <col min="5634" max="5634" width="14.5703125" style="61" customWidth="1"/>
    <col min="5635" max="5635" width="11.7109375" style="61" customWidth="1"/>
    <col min="5636" max="5636" width="13" style="61" customWidth="1"/>
    <col min="5637" max="5886" width="8.85546875" style="61"/>
    <col min="5887" max="5887" width="12.5703125" style="61" customWidth="1"/>
    <col min="5888" max="5888" width="10" style="61" customWidth="1"/>
    <col min="5889" max="5889" width="10.28515625" style="61" customWidth="1"/>
    <col min="5890" max="5890" width="14.5703125" style="61" customWidth="1"/>
    <col min="5891" max="5891" width="11.7109375" style="61" customWidth="1"/>
    <col min="5892" max="5892" width="13" style="61" customWidth="1"/>
    <col min="5893" max="6142" width="8.85546875" style="61"/>
    <col min="6143" max="6143" width="12.5703125" style="61" customWidth="1"/>
    <col min="6144" max="6144" width="10" style="61" customWidth="1"/>
    <col min="6145" max="6145" width="10.28515625" style="61" customWidth="1"/>
    <col min="6146" max="6146" width="14.5703125" style="61" customWidth="1"/>
    <col min="6147" max="6147" width="11.7109375" style="61" customWidth="1"/>
    <col min="6148" max="6148" width="13" style="61" customWidth="1"/>
    <col min="6149" max="6398" width="8.85546875" style="61"/>
    <col min="6399" max="6399" width="12.5703125" style="61" customWidth="1"/>
    <col min="6400" max="6400" width="10" style="61" customWidth="1"/>
    <col min="6401" max="6401" width="10.28515625" style="61" customWidth="1"/>
    <col min="6402" max="6402" width="14.5703125" style="61" customWidth="1"/>
    <col min="6403" max="6403" width="11.7109375" style="61" customWidth="1"/>
    <col min="6404" max="6404" width="13" style="61" customWidth="1"/>
    <col min="6405" max="6654" width="8.85546875" style="61"/>
    <col min="6655" max="6655" width="12.5703125" style="61" customWidth="1"/>
    <col min="6656" max="6656" width="10" style="61" customWidth="1"/>
    <col min="6657" max="6657" width="10.28515625" style="61" customWidth="1"/>
    <col min="6658" max="6658" width="14.5703125" style="61" customWidth="1"/>
    <col min="6659" max="6659" width="11.7109375" style="61" customWidth="1"/>
    <col min="6660" max="6660" width="13" style="61" customWidth="1"/>
    <col min="6661" max="6910" width="8.85546875" style="61"/>
    <col min="6911" max="6911" width="12.5703125" style="61" customWidth="1"/>
    <col min="6912" max="6912" width="10" style="61" customWidth="1"/>
    <col min="6913" max="6913" width="10.28515625" style="61" customWidth="1"/>
    <col min="6914" max="6914" width="14.5703125" style="61" customWidth="1"/>
    <col min="6915" max="6915" width="11.7109375" style="61" customWidth="1"/>
    <col min="6916" max="6916" width="13" style="61" customWidth="1"/>
    <col min="6917" max="7166" width="8.85546875" style="61"/>
    <col min="7167" max="7167" width="12.5703125" style="61" customWidth="1"/>
    <col min="7168" max="7168" width="10" style="61" customWidth="1"/>
    <col min="7169" max="7169" width="10.28515625" style="61" customWidth="1"/>
    <col min="7170" max="7170" width="14.5703125" style="61" customWidth="1"/>
    <col min="7171" max="7171" width="11.7109375" style="61" customWidth="1"/>
    <col min="7172" max="7172" width="13" style="61" customWidth="1"/>
    <col min="7173" max="7422" width="8.85546875" style="61"/>
    <col min="7423" max="7423" width="12.5703125" style="61" customWidth="1"/>
    <col min="7424" max="7424" width="10" style="61" customWidth="1"/>
    <col min="7425" max="7425" width="10.28515625" style="61" customWidth="1"/>
    <col min="7426" max="7426" width="14.5703125" style="61" customWidth="1"/>
    <col min="7427" max="7427" width="11.7109375" style="61" customWidth="1"/>
    <col min="7428" max="7428" width="13" style="61" customWidth="1"/>
    <col min="7429" max="7678" width="8.85546875" style="61"/>
    <col min="7679" max="7679" width="12.5703125" style="61" customWidth="1"/>
    <col min="7680" max="7680" width="10" style="61" customWidth="1"/>
    <col min="7681" max="7681" width="10.28515625" style="61" customWidth="1"/>
    <col min="7682" max="7682" width="14.5703125" style="61" customWidth="1"/>
    <col min="7683" max="7683" width="11.7109375" style="61" customWidth="1"/>
    <col min="7684" max="7684" width="13" style="61" customWidth="1"/>
    <col min="7685" max="7934" width="8.85546875" style="61"/>
    <col min="7935" max="7935" width="12.5703125" style="61" customWidth="1"/>
    <col min="7936" max="7936" width="10" style="61" customWidth="1"/>
    <col min="7937" max="7937" width="10.28515625" style="61" customWidth="1"/>
    <col min="7938" max="7938" width="14.5703125" style="61" customWidth="1"/>
    <col min="7939" max="7939" width="11.7109375" style="61" customWidth="1"/>
    <col min="7940" max="7940" width="13" style="61" customWidth="1"/>
    <col min="7941" max="8190" width="8.85546875" style="61"/>
    <col min="8191" max="8191" width="12.5703125" style="61" customWidth="1"/>
    <col min="8192" max="8192" width="10" style="61" customWidth="1"/>
    <col min="8193" max="8193" width="10.28515625" style="61" customWidth="1"/>
    <col min="8194" max="8194" width="14.5703125" style="61" customWidth="1"/>
    <col min="8195" max="8195" width="11.7109375" style="61" customWidth="1"/>
    <col min="8196" max="8196" width="13" style="61" customWidth="1"/>
    <col min="8197" max="8446" width="8.85546875" style="61"/>
    <col min="8447" max="8447" width="12.5703125" style="61" customWidth="1"/>
    <col min="8448" max="8448" width="10" style="61" customWidth="1"/>
    <col min="8449" max="8449" width="10.28515625" style="61" customWidth="1"/>
    <col min="8450" max="8450" width="14.5703125" style="61" customWidth="1"/>
    <col min="8451" max="8451" width="11.7109375" style="61" customWidth="1"/>
    <col min="8452" max="8452" width="13" style="61" customWidth="1"/>
    <col min="8453" max="8702" width="8.85546875" style="61"/>
    <col min="8703" max="8703" width="12.5703125" style="61" customWidth="1"/>
    <col min="8704" max="8704" width="10" style="61" customWidth="1"/>
    <col min="8705" max="8705" width="10.28515625" style="61" customWidth="1"/>
    <col min="8706" max="8706" width="14.5703125" style="61" customWidth="1"/>
    <col min="8707" max="8707" width="11.7109375" style="61" customWidth="1"/>
    <col min="8708" max="8708" width="13" style="61" customWidth="1"/>
    <col min="8709" max="8958" width="8.85546875" style="61"/>
    <col min="8959" max="8959" width="12.5703125" style="61" customWidth="1"/>
    <col min="8960" max="8960" width="10" style="61" customWidth="1"/>
    <col min="8961" max="8961" width="10.28515625" style="61" customWidth="1"/>
    <col min="8962" max="8962" width="14.5703125" style="61" customWidth="1"/>
    <col min="8963" max="8963" width="11.7109375" style="61" customWidth="1"/>
    <col min="8964" max="8964" width="13" style="61" customWidth="1"/>
    <col min="8965" max="9214" width="8.85546875" style="61"/>
    <col min="9215" max="9215" width="12.5703125" style="61" customWidth="1"/>
    <col min="9216" max="9216" width="10" style="61" customWidth="1"/>
    <col min="9217" max="9217" width="10.28515625" style="61" customWidth="1"/>
    <col min="9218" max="9218" width="14.5703125" style="61" customWidth="1"/>
    <col min="9219" max="9219" width="11.7109375" style="61" customWidth="1"/>
    <col min="9220" max="9220" width="13" style="61" customWidth="1"/>
    <col min="9221" max="9470" width="8.85546875" style="61"/>
    <col min="9471" max="9471" width="12.5703125" style="61" customWidth="1"/>
    <col min="9472" max="9472" width="10" style="61" customWidth="1"/>
    <col min="9473" max="9473" width="10.28515625" style="61" customWidth="1"/>
    <col min="9474" max="9474" width="14.5703125" style="61" customWidth="1"/>
    <col min="9475" max="9475" width="11.7109375" style="61" customWidth="1"/>
    <col min="9476" max="9476" width="13" style="61" customWidth="1"/>
    <col min="9477" max="9726" width="8.85546875" style="61"/>
    <col min="9727" max="9727" width="12.5703125" style="61" customWidth="1"/>
    <col min="9728" max="9728" width="10" style="61" customWidth="1"/>
    <col min="9729" max="9729" width="10.28515625" style="61" customWidth="1"/>
    <col min="9730" max="9730" width="14.5703125" style="61" customWidth="1"/>
    <col min="9731" max="9731" width="11.7109375" style="61" customWidth="1"/>
    <col min="9732" max="9732" width="13" style="61" customWidth="1"/>
    <col min="9733" max="9982" width="8.85546875" style="61"/>
    <col min="9983" max="9983" width="12.5703125" style="61" customWidth="1"/>
    <col min="9984" max="9984" width="10" style="61" customWidth="1"/>
    <col min="9985" max="9985" width="10.28515625" style="61" customWidth="1"/>
    <col min="9986" max="9986" width="14.5703125" style="61" customWidth="1"/>
    <col min="9987" max="9987" width="11.7109375" style="61" customWidth="1"/>
    <col min="9988" max="9988" width="13" style="61" customWidth="1"/>
    <col min="9989" max="10238" width="8.85546875" style="61"/>
    <col min="10239" max="10239" width="12.5703125" style="61" customWidth="1"/>
    <col min="10240" max="10240" width="10" style="61" customWidth="1"/>
    <col min="10241" max="10241" width="10.28515625" style="61" customWidth="1"/>
    <col min="10242" max="10242" width="14.5703125" style="61" customWidth="1"/>
    <col min="10243" max="10243" width="11.7109375" style="61" customWidth="1"/>
    <col min="10244" max="10244" width="13" style="61" customWidth="1"/>
    <col min="10245" max="10494" width="8.85546875" style="61"/>
    <col min="10495" max="10495" width="12.5703125" style="61" customWidth="1"/>
    <col min="10496" max="10496" width="10" style="61" customWidth="1"/>
    <col min="10497" max="10497" width="10.28515625" style="61" customWidth="1"/>
    <col min="10498" max="10498" width="14.5703125" style="61" customWidth="1"/>
    <col min="10499" max="10499" width="11.7109375" style="61" customWidth="1"/>
    <col min="10500" max="10500" width="13" style="61" customWidth="1"/>
    <col min="10501" max="10750" width="8.85546875" style="61"/>
    <col min="10751" max="10751" width="12.5703125" style="61" customWidth="1"/>
    <col min="10752" max="10752" width="10" style="61" customWidth="1"/>
    <col min="10753" max="10753" width="10.28515625" style="61" customWidth="1"/>
    <col min="10754" max="10754" width="14.5703125" style="61" customWidth="1"/>
    <col min="10755" max="10755" width="11.7109375" style="61" customWidth="1"/>
    <col min="10756" max="10756" width="13" style="61" customWidth="1"/>
    <col min="10757" max="11006" width="8.85546875" style="61"/>
    <col min="11007" max="11007" width="12.5703125" style="61" customWidth="1"/>
    <col min="11008" max="11008" width="10" style="61" customWidth="1"/>
    <col min="11009" max="11009" width="10.28515625" style="61" customWidth="1"/>
    <col min="11010" max="11010" width="14.5703125" style="61" customWidth="1"/>
    <col min="11011" max="11011" width="11.7109375" style="61" customWidth="1"/>
    <col min="11012" max="11012" width="13" style="61" customWidth="1"/>
    <col min="11013" max="11262" width="8.85546875" style="61"/>
    <col min="11263" max="11263" width="12.5703125" style="61" customWidth="1"/>
    <col min="11264" max="11264" width="10" style="61" customWidth="1"/>
    <col min="11265" max="11265" width="10.28515625" style="61" customWidth="1"/>
    <col min="11266" max="11266" width="14.5703125" style="61" customWidth="1"/>
    <col min="11267" max="11267" width="11.7109375" style="61" customWidth="1"/>
    <col min="11268" max="11268" width="13" style="61" customWidth="1"/>
    <col min="11269" max="11518" width="8.85546875" style="61"/>
    <col min="11519" max="11519" width="12.5703125" style="61" customWidth="1"/>
    <col min="11520" max="11520" width="10" style="61" customWidth="1"/>
    <col min="11521" max="11521" width="10.28515625" style="61" customWidth="1"/>
    <col min="11522" max="11522" width="14.5703125" style="61" customWidth="1"/>
    <col min="11523" max="11523" width="11.7109375" style="61" customWidth="1"/>
    <col min="11524" max="11524" width="13" style="61" customWidth="1"/>
    <col min="11525" max="11774" width="8.85546875" style="61"/>
    <col min="11775" max="11775" width="12.5703125" style="61" customWidth="1"/>
    <col min="11776" max="11776" width="10" style="61" customWidth="1"/>
    <col min="11777" max="11777" width="10.28515625" style="61" customWidth="1"/>
    <col min="11778" max="11778" width="14.5703125" style="61" customWidth="1"/>
    <col min="11779" max="11779" width="11.7109375" style="61" customWidth="1"/>
    <col min="11780" max="11780" width="13" style="61" customWidth="1"/>
    <col min="11781" max="12030" width="8.85546875" style="61"/>
    <col min="12031" max="12031" width="12.5703125" style="61" customWidth="1"/>
    <col min="12032" max="12032" width="10" style="61" customWidth="1"/>
    <col min="12033" max="12033" width="10.28515625" style="61" customWidth="1"/>
    <col min="12034" max="12034" width="14.5703125" style="61" customWidth="1"/>
    <col min="12035" max="12035" width="11.7109375" style="61" customWidth="1"/>
    <col min="12036" max="12036" width="13" style="61" customWidth="1"/>
    <col min="12037" max="12286" width="8.85546875" style="61"/>
    <col min="12287" max="12287" width="12.5703125" style="61" customWidth="1"/>
    <col min="12288" max="12288" width="10" style="61" customWidth="1"/>
    <col min="12289" max="12289" width="10.28515625" style="61" customWidth="1"/>
    <col min="12290" max="12290" width="14.5703125" style="61" customWidth="1"/>
    <col min="12291" max="12291" width="11.7109375" style="61" customWidth="1"/>
    <col min="12292" max="12292" width="13" style="61" customWidth="1"/>
    <col min="12293" max="12542" width="8.85546875" style="61"/>
    <col min="12543" max="12543" width="12.5703125" style="61" customWidth="1"/>
    <col min="12544" max="12544" width="10" style="61" customWidth="1"/>
    <col min="12545" max="12545" width="10.28515625" style="61" customWidth="1"/>
    <col min="12546" max="12546" width="14.5703125" style="61" customWidth="1"/>
    <col min="12547" max="12547" width="11.7109375" style="61" customWidth="1"/>
    <col min="12548" max="12548" width="13" style="61" customWidth="1"/>
    <col min="12549" max="12798" width="8.85546875" style="61"/>
    <col min="12799" max="12799" width="12.5703125" style="61" customWidth="1"/>
    <col min="12800" max="12800" width="10" style="61" customWidth="1"/>
    <col min="12801" max="12801" width="10.28515625" style="61" customWidth="1"/>
    <col min="12802" max="12802" width="14.5703125" style="61" customWidth="1"/>
    <col min="12803" max="12803" width="11.7109375" style="61" customWidth="1"/>
    <col min="12804" max="12804" width="13" style="61" customWidth="1"/>
    <col min="12805" max="13054" width="8.85546875" style="61"/>
    <col min="13055" max="13055" width="12.5703125" style="61" customWidth="1"/>
    <col min="13056" max="13056" width="10" style="61" customWidth="1"/>
    <col min="13057" max="13057" width="10.28515625" style="61" customWidth="1"/>
    <col min="13058" max="13058" width="14.5703125" style="61" customWidth="1"/>
    <col min="13059" max="13059" width="11.7109375" style="61" customWidth="1"/>
    <col min="13060" max="13060" width="13" style="61" customWidth="1"/>
    <col min="13061" max="13310" width="8.85546875" style="61"/>
    <col min="13311" max="13311" width="12.5703125" style="61" customWidth="1"/>
    <col min="13312" max="13312" width="10" style="61" customWidth="1"/>
    <col min="13313" max="13313" width="10.28515625" style="61" customWidth="1"/>
    <col min="13314" max="13314" width="14.5703125" style="61" customWidth="1"/>
    <col min="13315" max="13315" width="11.7109375" style="61" customWidth="1"/>
    <col min="13316" max="13316" width="13" style="61" customWidth="1"/>
    <col min="13317" max="13566" width="8.85546875" style="61"/>
    <col min="13567" max="13567" width="12.5703125" style="61" customWidth="1"/>
    <col min="13568" max="13568" width="10" style="61" customWidth="1"/>
    <col min="13569" max="13569" width="10.28515625" style="61" customWidth="1"/>
    <col min="13570" max="13570" width="14.5703125" style="61" customWidth="1"/>
    <col min="13571" max="13571" width="11.7109375" style="61" customWidth="1"/>
    <col min="13572" max="13572" width="13" style="61" customWidth="1"/>
    <col min="13573" max="13822" width="8.85546875" style="61"/>
    <col min="13823" max="13823" width="12.5703125" style="61" customWidth="1"/>
    <col min="13824" max="13824" width="10" style="61" customWidth="1"/>
    <col min="13825" max="13825" width="10.28515625" style="61" customWidth="1"/>
    <col min="13826" max="13826" width="14.5703125" style="61" customWidth="1"/>
    <col min="13827" max="13827" width="11.7109375" style="61" customWidth="1"/>
    <col min="13828" max="13828" width="13" style="61" customWidth="1"/>
    <col min="13829" max="14078" width="8.85546875" style="61"/>
    <col min="14079" max="14079" width="12.5703125" style="61" customWidth="1"/>
    <col min="14080" max="14080" width="10" style="61" customWidth="1"/>
    <col min="14081" max="14081" width="10.28515625" style="61" customWidth="1"/>
    <col min="14082" max="14082" width="14.5703125" style="61" customWidth="1"/>
    <col min="14083" max="14083" width="11.7109375" style="61" customWidth="1"/>
    <col min="14084" max="14084" width="13" style="61" customWidth="1"/>
    <col min="14085" max="14334" width="8.85546875" style="61"/>
    <col min="14335" max="14335" width="12.5703125" style="61" customWidth="1"/>
    <col min="14336" max="14336" width="10" style="61" customWidth="1"/>
    <col min="14337" max="14337" width="10.28515625" style="61" customWidth="1"/>
    <col min="14338" max="14338" width="14.5703125" style="61" customWidth="1"/>
    <col min="14339" max="14339" width="11.7109375" style="61" customWidth="1"/>
    <col min="14340" max="14340" width="13" style="61" customWidth="1"/>
    <col min="14341" max="14590" width="8.85546875" style="61"/>
    <col min="14591" max="14591" width="12.5703125" style="61" customWidth="1"/>
    <col min="14592" max="14592" width="10" style="61" customWidth="1"/>
    <col min="14593" max="14593" width="10.28515625" style="61" customWidth="1"/>
    <col min="14594" max="14594" width="14.5703125" style="61" customWidth="1"/>
    <col min="14595" max="14595" width="11.7109375" style="61" customWidth="1"/>
    <col min="14596" max="14596" width="13" style="61" customWidth="1"/>
    <col min="14597" max="14846" width="8.85546875" style="61"/>
    <col min="14847" max="14847" width="12.5703125" style="61" customWidth="1"/>
    <col min="14848" max="14848" width="10" style="61" customWidth="1"/>
    <col min="14849" max="14849" width="10.28515625" style="61" customWidth="1"/>
    <col min="14850" max="14850" width="14.5703125" style="61" customWidth="1"/>
    <col min="14851" max="14851" width="11.7109375" style="61" customWidth="1"/>
    <col min="14852" max="14852" width="13" style="61" customWidth="1"/>
    <col min="14853" max="15102" width="8.85546875" style="61"/>
    <col min="15103" max="15103" width="12.5703125" style="61" customWidth="1"/>
    <col min="15104" max="15104" width="10" style="61" customWidth="1"/>
    <col min="15105" max="15105" width="10.28515625" style="61" customWidth="1"/>
    <col min="15106" max="15106" width="14.5703125" style="61" customWidth="1"/>
    <col min="15107" max="15107" width="11.7109375" style="61" customWidth="1"/>
    <col min="15108" max="15108" width="13" style="61" customWidth="1"/>
    <col min="15109" max="15358" width="8.85546875" style="61"/>
    <col min="15359" max="15359" width="12.5703125" style="61" customWidth="1"/>
    <col min="15360" max="15360" width="10" style="61" customWidth="1"/>
    <col min="15361" max="15361" width="10.28515625" style="61" customWidth="1"/>
    <col min="15362" max="15362" width="14.5703125" style="61" customWidth="1"/>
    <col min="15363" max="15363" width="11.7109375" style="61" customWidth="1"/>
    <col min="15364" max="15364" width="13" style="61" customWidth="1"/>
    <col min="15365" max="15614" width="8.85546875" style="61"/>
    <col min="15615" max="15615" width="12.5703125" style="61" customWidth="1"/>
    <col min="15616" max="15616" width="10" style="61" customWidth="1"/>
    <col min="15617" max="15617" width="10.28515625" style="61" customWidth="1"/>
    <col min="15618" max="15618" width="14.5703125" style="61" customWidth="1"/>
    <col min="15619" max="15619" width="11.7109375" style="61" customWidth="1"/>
    <col min="15620" max="15620" width="13" style="61" customWidth="1"/>
    <col min="15621" max="15870" width="8.85546875" style="61"/>
    <col min="15871" max="15871" width="12.5703125" style="61" customWidth="1"/>
    <col min="15872" max="15872" width="10" style="61" customWidth="1"/>
    <col min="15873" max="15873" width="10.28515625" style="61" customWidth="1"/>
    <col min="15874" max="15874" width="14.5703125" style="61" customWidth="1"/>
    <col min="15875" max="15875" width="11.7109375" style="61" customWidth="1"/>
    <col min="15876" max="15876" width="13" style="61" customWidth="1"/>
    <col min="15877" max="16126" width="8.85546875" style="61"/>
    <col min="16127" max="16127" width="12.5703125" style="61" customWidth="1"/>
    <col min="16128" max="16128" width="10" style="61" customWidth="1"/>
    <col min="16129" max="16129" width="10.28515625" style="61" customWidth="1"/>
    <col min="16130" max="16130" width="14.5703125" style="61" customWidth="1"/>
    <col min="16131" max="16131" width="11.7109375" style="61" customWidth="1"/>
    <col min="16132" max="16132" width="13" style="61" customWidth="1"/>
    <col min="16133" max="16381" width="8.85546875" style="61"/>
    <col min="16382" max="16384" width="8.85546875" style="61" customWidth="1"/>
  </cols>
  <sheetData>
    <row r="1" spans="1:5" ht="28.5" customHeight="1">
      <c r="A1" s="691" t="s">
        <v>1048</v>
      </c>
      <c r="B1" s="691"/>
      <c r="C1" s="691"/>
      <c r="D1" s="691"/>
      <c r="E1" s="691"/>
    </row>
    <row r="2" spans="1:5" ht="27" customHeight="1">
      <c r="A2" s="2" t="s">
        <v>0</v>
      </c>
      <c r="B2" s="2" t="s">
        <v>1</v>
      </c>
      <c r="C2" s="2" t="s">
        <v>985</v>
      </c>
      <c r="D2" s="2" t="s">
        <v>415</v>
      </c>
      <c r="E2" s="2" t="s">
        <v>4</v>
      </c>
    </row>
    <row r="3" spans="1:5" ht="23.25" customHeight="1">
      <c r="A3" s="693" t="s">
        <v>371</v>
      </c>
      <c r="B3" s="657"/>
      <c r="C3" s="657"/>
      <c r="D3" s="302"/>
      <c r="E3" s="176"/>
    </row>
    <row r="4" spans="1:5" ht="23.25" customHeight="1">
      <c r="A4" s="177">
        <v>1</v>
      </c>
      <c r="B4" s="112" t="s">
        <v>6</v>
      </c>
      <c r="C4" s="59"/>
      <c r="D4" s="59">
        <v>8</v>
      </c>
      <c r="E4" s="50">
        <f>SUM(C4:D4)</f>
        <v>8</v>
      </c>
    </row>
    <row r="5" spans="1:5" ht="23.25" customHeight="1">
      <c r="A5" s="177">
        <v>2</v>
      </c>
      <c r="B5" s="112" t="s">
        <v>7</v>
      </c>
      <c r="C5" s="59">
        <v>1</v>
      </c>
      <c r="D5" s="59"/>
      <c r="E5" s="303">
        <f t="shared" ref="E5:E16" si="0">SUM(C5:D5)</f>
        <v>1</v>
      </c>
    </row>
    <row r="6" spans="1:5" ht="23.25" customHeight="1">
      <c r="A6" s="177">
        <v>3</v>
      </c>
      <c r="B6" s="112" t="s">
        <v>8</v>
      </c>
      <c r="C6" s="59"/>
      <c r="D6" s="59"/>
      <c r="E6" s="303">
        <f t="shared" si="0"/>
        <v>0</v>
      </c>
    </row>
    <row r="7" spans="1:5" ht="23.25" customHeight="1">
      <c r="A7" s="177">
        <v>4</v>
      </c>
      <c r="B7" s="112" t="s">
        <v>9</v>
      </c>
      <c r="C7" s="59"/>
      <c r="D7" s="59"/>
      <c r="E7" s="303">
        <f t="shared" si="0"/>
        <v>0</v>
      </c>
    </row>
    <row r="8" spans="1:5" ht="23.25" customHeight="1">
      <c r="A8" s="177">
        <v>5</v>
      </c>
      <c r="B8" s="112" t="s">
        <v>11</v>
      </c>
      <c r="C8" s="59"/>
      <c r="D8" s="59"/>
      <c r="E8" s="303">
        <f t="shared" si="0"/>
        <v>0</v>
      </c>
    </row>
    <row r="9" spans="1:5" ht="23.25" customHeight="1">
      <c r="A9" s="177">
        <v>6</v>
      </c>
      <c r="B9" s="112" t="s">
        <v>16</v>
      </c>
      <c r="C9" s="59"/>
      <c r="D9" s="59"/>
      <c r="E9" s="303">
        <f t="shared" si="0"/>
        <v>0</v>
      </c>
    </row>
    <row r="10" spans="1:5" ht="23.25" customHeight="1">
      <c r="A10" s="177">
        <v>7</v>
      </c>
      <c r="B10" s="112" t="s">
        <v>14</v>
      </c>
      <c r="C10" s="59"/>
      <c r="D10" s="59">
        <v>1</v>
      </c>
      <c r="E10" s="303">
        <f t="shared" si="0"/>
        <v>1</v>
      </c>
    </row>
    <row r="11" spans="1:5" ht="23.25" customHeight="1">
      <c r="A11" s="177">
        <v>8</v>
      </c>
      <c r="B11" s="112" t="s">
        <v>13</v>
      </c>
      <c r="C11" s="59"/>
      <c r="D11" s="59"/>
      <c r="E11" s="303">
        <f t="shared" si="0"/>
        <v>0</v>
      </c>
    </row>
    <row r="12" spans="1:5" ht="23.25" customHeight="1">
      <c r="A12" s="177">
        <v>9</v>
      </c>
      <c r="B12" s="112" t="s">
        <v>12</v>
      </c>
      <c r="C12" s="59"/>
      <c r="D12" s="59">
        <v>1</v>
      </c>
      <c r="E12" s="303">
        <f t="shared" si="0"/>
        <v>1</v>
      </c>
    </row>
    <row r="13" spans="1:5" ht="23.25" customHeight="1">
      <c r="A13" s="177">
        <v>10</v>
      </c>
      <c r="B13" s="60" t="s">
        <v>17</v>
      </c>
      <c r="C13" s="59"/>
      <c r="D13" s="59"/>
      <c r="E13" s="303">
        <f t="shared" si="0"/>
        <v>0</v>
      </c>
    </row>
    <row r="14" spans="1:5" ht="23.25" customHeight="1">
      <c r="A14" s="177">
        <v>11</v>
      </c>
      <c r="B14" s="60" t="s">
        <v>18</v>
      </c>
      <c r="C14" s="59"/>
      <c r="D14" s="59"/>
      <c r="E14" s="303">
        <f t="shared" si="0"/>
        <v>0</v>
      </c>
    </row>
    <row r="15" spans="1:5" ht="23.25" customHeight="1">
      <c r="A15" s="177">
        <v>12</v>
      </c>
      <c r="B15" s="60" t="s">
        <v>616</v>
      </c>
      <c r="C15" s="59"/>
      <c r="D15" s="59"/>
      <c r="E15" s="303">
        <f t="shared" si="0"/>
        <v>0</v>
      </c>
    </row>
    <row r="16" spans="1:5" ht="23.25" customHeight="1">
      <c r="A16" s="177">
        <v>13</v>
      </c>
      <c r="B16" s="60" t="s">
        <v>15</v>
      </c>
      <c r="C16" s="59"/>
      <c r="D16" s="59"/>
      <c r="E16" s="303">
        <f t="shared" si="0"/>
        <v>0</v>
      </c>
    </row>
    <row r="17" spans="1:5" ht="23.25" customHeight="1">
      <c r="A17" s="178"/>
      <c r="B17" s="178" t="s">
        <v>4</v>
      </c>
      <c r="C17" s="50">
        <f t="shared" ref="C17:D17" si="1">SUM(C4:C16)</f>
        <v>1</v>
      </c>
      <c r="D17" s="303">
        <f t="shared" si="1"/>
        <v>10</v>
      </c>
      <c r="E17" s="50">
        <f>SUM(E4:E16)</f>
        <v>11</v>
      </c>
    </row>
  </sheetData>
  <mergeCells count="2">
    <mergeCell ref="A1:E1"/>
    <mergeCell ref="A3:C3"/>
  </mergeCells>
  <printOptions horizontalCentered="1" verticalCentered="1"/>
  <pageMargins left="0.47244094488188981" right="0" top="0.43307086614173229" bottom="0" header="0.43307086614173229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4"/>
  <sheetViews>
    <sheetView view="pageBreakPreview" zoomScaleSheetLayoutView="100" workbookViewId="0">
      <selection activeCell="B8" sqref="B8"/>
    </sheetView>
  </sheetViews>
  <sheetFormatPr defaultColWidth="9.140625" defaultRowHeight="19.5" customHeight="1"/>
  <cols>
    <col min="1" max="1" width="9.28515625" style="10" customWidth="1"/>
    <col min="2" max="2" width="20.140625" style="10" customWidth="1"/>
    <col min="3" max="3" width="14.42578125" style="10" customWidth="1"/>
    <col min="4" max="4" width="20.85546875" style="10" customWidth="1"/>
    <col min="5" max="5" width="16.7109375" style="10" customWidth="1"/>
    <col min="6" max="6" width="21.7109375" style="11" customWidth="1"/>
    <col min="7" max="7" width="16.140625" style="10" hidden="1" customWidth="1"/>
    <col min="8" max="16384" width="9.140625" style="10"/>
  </cols>
  <sheetData>
    <row r="1" spans="1:7" ht="26.25" customHeight="1">
      <c r="C1" s="662" t="s">
        <v>1087</v>
      </c>
      <c r="D1" s="662"/>
      <c r="E1" s="662"/>
    </row>
    <row r="2" spans="1:7" s="97" customFormat="1" ht="48" customHeight="1">
      <c r="A2" s="8" t="s">
        <v>51</v>
      </c>
      <c r="B2" s="8" t="s">
        <v>696</v>
      </c>
      <c r="C2" s="8" t="s">
        <v>22</v>
      </c>
      <c r="D2" s="8" t="s">
        <v>52</v>
      </c>
      <c r="E2" s="8" t="s">
        <v>86</v>
      </c>
      <c r="F2" s="8" t="s">
        <v>813</v>
      </c>
      <c r="G2" s="8" t="s">
        <v>789</v>
      </c>
    </row>
    <row r="3" spans="1:7" s="16" customFormat="1" ht="41.25" customHeight="1">
      <c r="A3" s="340">
        <v>1</v>
      </c>
      <c r="B3" s="417" t="s">
        <v>256</v>
      </c>
      <c r="C3" s="350" t="s">
        <v>985</v>
      </c>
      <c r="D3" s="112" t="s">
        <v>814</v>
      </c>
      <c r="E3" s="58" t="s">
        <v>815</v>
      </c>
      <c r="F3" s="370">
        <v>629477</v>
      </c>
      <c r="G3" s="113">
        <v>89</v>
      </c>
    </row>
    <row r="4" spans="1:7" ht="19.5" customHeight="1">
      <c r="B4" s="61"/>
      <c r="C4" s="61"/>
      <c r="G4" s="11"/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1"/>
  <dimension ref="A1:H8"/>
  <sheetViews>
    <sheetView view="pageBreakPreview" zoomScaleSheetLayoutView="100" workbookViewId="0">
      <selection activeCell="F18" sqref="F18"/>
    </sheetView>
  </sheetViews>
  <sheetFormatPr defaultColWidth="9.140625" defaultRowHeight="21.75" customHeight="1"/>
  <cols>
    <col min="1" max="1" width="6.42578125" style="6" bestFit="1" customWidth="1"/>
    <col min="2" max="2" width="18.140625" style="6" customWidth="1"/>
    <col min="3" max="3" width="14" style="6" customWidth="1"/>
    <col min="4" max="4" width="17.42578125" style="6" customWidth="1"/>
    <col min="5" max="5" width="19.28515625" style="6" customWidth="1"/>
    <col min="6" max="6" width="18" style="119" customWidth="1"/>
    <col min="7" max="7" width="17.5703125" style="119" hidden="1" customWidth="1"/>
    <col min="8" max="8" width="12.42578125" style="119" hidden="1" customWidth="1"/>
    <col min="9" max="16384" width="9.140625" style="6"/>
  </cols>
  <sheetData>
    <row r="1" spans="1:8" ht="27.75" customHeight="1">
      <c r="B1" s="662" t="s">
        <v>1055</v>
      </c>
      <c r="C1" s="662"/>
      <c r="D1" s="662"/>
      <c r="E1" s="662"/>
    </row>
    <row r="2" spans="1:8" ht="37.5" customHeight="1">
      <c r="A2" s="349" t="s">
        <v>142</v>
      </c>
      <c r="B2" s="17" t="s">
        <v>21</v>
      </c>
      <c r="C2" s="17" t="s">
        <v>22</v>
      </c>
      <c r="D2" s="17" t="s">
        <v>23</v>
      </c>
      <c r="E2" s="349" t="s">
        <v>86</v>
      </c>
      <c r="F2" s="17" t="s">
        <v>25</v>
      </c>
      <c r="G2" s="27"/>
      <c r="H2" s="27"/>
    </row>
    <row r="3" spans="1:8" ht="26.25" customHeight="1">
      <c r="A3" s="117">
        <v>1</v>
      </c>
      <c r="B3" s="373" t="s">
        <v>606</v>
      </c>
      <c r="C3" s="373" t="s">
        <v>261</v>
      </c>
      <c r="D3" s="373" t="s">
        <v>272</v>
      </c>
      <c r="E3" s="373" t="s">
        <v>273</v>
      </c>
      <c r="F3" s="23" t="s">
        <v>274</v>
      </c>
      <c r="G3" s="42">
        <v>540</v>
      </c>
      <c r="H3" s="27"/>
    </row>
    <row r="4" spans="1:8" ht="26.25" customHeight="1">
      <c r="A4" s="117">
        <v>2</v>
      </c>
      <c r="B4" s="373" t="s">
        <v>606</v>
      </c>
      <c r="C4" s="373" t="s">
        <v>261</v>
      </c>
      <c r="D4" s="373" t="s">
        <v>272</v>
      </c>
      <c r="E4" s="373" t="s">
        <v>275</v>
      </c>
      <c r="F4" s="23" t="s">
        <v>276</v>
      </c>
      <c r="G4" s="45">
        <v>2150</v>
      </c>
      <c r="H4" s="17" t="s">
        <v>248</v>
      </c>
    </row>
    <row r="5" spans="1:8" ht="26.25" customHeight="1">
      <c r="A5" s="117">
        <v>3</v>
      </c>
      <c r="B5" s="373" t="s">
        <v>606</v>
      </c>
      <c r="C5" s="373" t="s">
        <v>261</v>
      </c>
      <c r="D5" s="373" t="s">
        <v>261</v>
      </c>
      <c r="E5" s="373" t="s">
        <v>261</v>
      </c>
      <c r="F5" s="343" t="s">
        <v>271</v>
      </c>
      <c r="G5" s="45">
        <v>600</v>
      </c>
      <c r="H5" s="3">
        <v>28</v>
      </c>
    </row>
    <row r="6" spans="1:8" ht="26.25" customHeight="1">
      <c r="A6" s="117">
        <v>4</v>
      </c>
      <c r="B6" s="373" t="s">
        <v>606</v>
      </c>
      <c r="C6" s="373" t="s">
        <v>261</v>
      </c>
      <c r="D6" s="373" t="s">
        <v>261</v>
      </c>
      <c r="E6" s="373" t="s">
        <v>269</v>
      </c>
      <c r="F6" s="343" t="s">
        <v>270</v>
      </c>
      <c r="G6" s="47">
        <v>1850</v>
      </c>
      <c r="H6" s="3">
        <v>21</v>
      </c>
    </row>
    <row r="7" spans="1:8" ht="26.25" customHeight="1">
      <c r="A7" s="117">
        <v>5</v>
      </c>
      <c r="B7" s="373" t="s">
        <v>606</v>
      </c>
      <c r="C7" s="373" t="s">
        <v>261</v>
      </c>
      <c r="D7" s="373" t="s">
        <v>266</v>
      </c>
      <c r="E7" s="373" t="s">
        <v>267</v>
      </c>
      <c r="F7" s="343" t="s">
        <v>268</v>
      </c>
      <c r="G7" s="48">
        <v>65</v>
      </c>
      <c r="H7" s="11"/>
    </row>
    <row r="8" spans="1:8" ht="26.25" customHeight="1">
      <c r="A8" s="117">
        <v>6</v>
      </c>
      <c r="B8" s="373" t="s">
        <v>606</v>
      </c>
      <c r="C8" s="373" t="s">
        <v>261</v>
      </c>
      <c r="D8" s="373" t="s">
        <v>266</v>
      </c>
      <c r="E8" s="373" t="s">
        <v>277</v>
      </c>
      <c r="F8" s="343" t="s">
        <v>278</v>
      </c>
      <c r="G8" s="49">
        <v>45</v>
      </c>
      <c r="H8" s="11"/>
    </row>
  </sheetData>
  <mergeCells count="1">
    <mergeCell ref="B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91"/>
  <dimension ref="A1:H35"/>
  <sheetViews>
    <sheetView view="pageBreakPreview" zoomScaleSheetLayoutView="100" workbookViewId="0">
      <pane xSplit="2" ySplit="2" topLeftCell="C3" activePane="bottomRight" state="frozen"/>
      <selection activeCell="B9" sqref="B9"/>
      <selection pane="topRight" activeCell="B9" sqref="B9"/>
      <selection pane="bottomLeft" activeCell="B9" sqref="B9"/>
      <selection pane="bottomRight" activeCell="K14" sqref="K14"/>
    </sheetView>
  </sheetViews>
  <sheetFormatPr defaultRowHeight="22.5" customHeight="1"/>
  <cols>
    <col min="1" max="1" width="9.140625" style="10"/>
    <col min="2" max="2" width="20.7109375" style="264" customWidth="1"/>
    <col min="3" max="3" width="14.85546875" style="264" customWidth="1"/>
    <col min="4" max="4" width="19.85546875" style="10" customWidth="1"/>
    <col min="5" max="5" width="22.140625" style="10" customWidth="1"/>
    <col min="6" max="6" width="18.5703125" style="11" customWidth="1"/>
    <col min="7" max="7" width="21.140625" style="131" hidden="1" customWidth="1"/>
    <col min="8" max="8" width="15.85546875" style="10" hidden="1" customWidth="1"/>
    <col min="9" max="16384" width="9.140625" style="10"/>
  </cols>
  <sheetData>
    <row r="1" spans="1:8" ht="31.5" customHeight="1">
      <c r="C1" s="662" t="s">
        <v>1077</v>
      </c>
      <c r="D1" s="662"/>
      <c r="E1" s="662"/>
    </row>
    <row r="2" spans="1:8" s="22" customFormat="1" ht="39.75" customHeight="1">
      <c r="A2" s="345" t="s">
        <v>51</v>
      </c>
      <c r="B2" s="8" t="s">
        <v>696</v>
      </c>
      <c r="C2" s="345" t="s">
        <v>22</v>
      </c>
      <c r="D2" s="345" t="s">
        <v>52</v>
      </c>
      <c r="E2" s="345" t="s">
        <v>24</v>
      </c>
      <c r="F2" s="8" t="s">
        <v>25</v>
      </c>
      <c r="G2" s="29" t="s">
        <v>849</v>
      </c>
      <c r="H2" s="5" t="s">
        <v>460</v>
      </c>
    </row>
    <row r="3" spans="1:8" ht="30.75" customHeight="1">
      <c r="A3" s="351">
        <v>1</v>
      </c>
      <c r="B3" s="363" t="s">
        <v>6</v>
      </c>
      <c r="C3" s="108" t="s">
        <v>415</v>
      </c>
      <c r="D3" s="305" t="s">
        <v>461</v>
      </c>
      <c r="E3" s="108" t="s">
        <v>464</v>
      </c>
      <c r="F3" s="304" t="s">
        <v>850</v>
      </c>
      <c r="G3" s="84">
        <v>54.8</v>
      </c>
      <c r="H3" s="27">
        <v>29</v>
      </c>
    </row>
    <row r="4" spans="1:8" ht="30.75" customHeight="1">
      <c r="A4" s="351">
        <v>2</v>
      </c>
      <c r="B4" s="363" t="s">
        <v>6</v>
      </c>
      <c r="C4" s="108" t="s">
        <v>415</v>
      </c>
      <c r="D4" s="305" t="s">
        <v>461</v>
      </c>
      <c r="E4" s="108" t="s">
        <v>462</v>
      </c>
      <c r="F4" s="304" t="s">
        <v>463</v>
      </c>
      <c r="G4" s="84">
        <v>41.2</v>
      </c>
      <c r="H4" s="27"/>
    </row>
    <row r="5" spans="1:8" ht="30.75" customHeight="1">
      <c r="A5" s="351">
        <v>3</v>
      </c>
      <c r="B5" s="363" t="s">
        <v>6</v>
      </c>
      <c r="C5" s="108" t="s">
        <v>415</v>
      </c>
      <c r="D5" s="305" t="s">
        <v>470</v>
      </c>
      <c r="E5" s="108" t="s">
        <v>851</v>
      </c>
      <c r="F5" s="304">
        <v>628729</v>
      </c>
      <c r="G5" s="84">
        <v>34</v>
      </c>
      <c r="H5" s="27"/>
    </row>
    <row r="6" spans="1:8" ht="30.75" customHeight="1">
      <c r="A6" s="351">
        <v>4</v>
      </c>
      <c r="B6" s="363" t="s">
        <v>6</v>
      </c>
      <c r="C6" s="108" t="s">
        <v>415</v>
      </c>
      <c r="D6" s="305" t="s">
        <v>852</v>
      </c>
      <c r="E6" s="108" t="s">
        <v>853</v>
      </c>
      <c r="F6" s="304" t="s">
        <v>854</v>
      </c>
      <c r="G6" s="84">
        <v>18</v>
      </c>
      <c r="H6" s="27"/>
    </row>
    <row r="7" spans="1:8" ht="30.75" customHeight="1">
      <c r="A7" s="351">
        <v>5</v>
      </c>
      <c r="B7" s="363" t="s">
        <v>6</v>
      </c>
      <c r="C7" s="108" t="s">
        <v>415</v>
      </c>
      <c r="D7" s="305" t="s">
        <v>852</v>
      </c>
      <c r="E7" s="108" t="s">
        <v>852</v>
      </c>
      <c r="F7" s="304">
        <v>628746</v>
      </c>
      <c r="G7" s="84">
        <v>14</v>
      </c>
      <c r="H7" s="27"/>
    </row>
    <row r="8" spans="1:8" ht="30.75" customHeight="1">
      <c r="A8" s="351">
        <v>6</v>
      </c>
      <c r="B8" s="363" t="s">
        <v>6</v>
      </c>
      <c r="C8" s="108" t="s">
        <v>415</v>
      </c>
      <c r="D8" s="108" t="s">
        <v>465</v>
      </c>
      <c r="E8" s="62" t="s">
        <v>465</v>
      </c>
      <c r="F8" s="84" t="s">
        <v>466</v>
      </c>
      <c r="G8" s="237">
        <v>71.5</v>
      </c>
      <c r="H8" s="27"/>
    </row>
    <row r="9" spans="1:8" ht="30.75" customHeight="1">
      <c r="A9" s="351">
        <v>7</v>
      </c>
      <c r="B9" s="363" t="s">
        <v>6</v>
      </c>
      <c r="C9" s="108" t="s">
        <v>415</v>
      </c>
      <c r="D9" s="108" t="s">
        <v>465</v>
      </c>
      <c r="E9" s="62" t="s">
        <v>467</v>
      </c>
      <c r="F9" s="84" t="s">
        <v>468</v>
      </c>
      <c r="G9" s="237">
        <v>22</v>
      </c>
      <c r="H9" s="27"/>
    </row>
    <row r="10" spans="1:8" ht="30.75" customHeight="1">
      <c r="A10" s="351">
        <v>8</v>
      </c>
      <c r="B10" s="363" t="s">
        <v>6</v>
      </c>
      <c r="C10" s="108" t="s">
        <v>415</v>
      </c>
      <c r="D10" s="305" t="s">
        <v>469</v>
      </c>
      <c r="E10" s="108" t="s">
        <v>855</v>
      </c>
      <c r="F10" s="304">
        <v>629012</v>
      </c>
      <c r="G10" s="84">
        <v>38</v>
      </c>
      <c r="H10" s="27"/>
    </row>
    <row r="11" spans="1:8" ht="30.75" customHeight="1">
      <c r="A11" s="351">
        <v>1</v>
      </c>
      <c r="B11" s="363" t="s">
        <v>14</v>
      </c>
      <c r="C11" s="108" t="s">
        <v>415</v>
      </c>
      <c r="D11" s="305" t="s">
        <v>461</v>
      </c>
      <c r="E11" s="108" t="s">
        <v>462</v>
      </c>
      <c r="F11" s="304" t="s">
        <v>463</v>
      </c>
      <c r="G11" s="84">
        <v>25.3</v>
      </c>
      <c r="H11" s="27"/>
    </row>
    <row r="12" spans="1:8" ht="30.75" customHeight="1">
      <c r="A12" s="351">
        <v>1</v>
      </c>
      <c r="B12" s="363" t="s">
        <v>12</v>
      </c>
      <c r="C12" s="108" t="s">
        <v>415</v>
      </c>
      <c r="D12" s="305" t="s">
        <v>461</v>
      </c>
      <c r="E12" s="108" t="s">
        <v>462</v>
      </c>
      <c r="F12" s="304" t="s">
        <v>463</v>
      </c>
      <c r="G12" s="84">
        <v>35.299999999999997</v>
      </c>
      <c r="H12" s="27"/>
    </row>
    <row r="35" ht="24" customHeight="1"/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8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86"/>
  <dimension ref="A1:E17"/>
  <sheetViews>
    <sheetView view="pageBreakPreview" zoomScaleSheetLayoutView="100" workbookViewId="0">
      <selection sqref="A1:E1"/>
    </sheetView>
  </sheetViews>
  <sheetFormatPr defaultRowHeight="23.25" customHeight="1"/>
  <cols>
    <col min="1" max="1" width="8.85546875" style="61"/>
    <col min="2" max="2" width="15" style="61" customWidth="1"/>
    <col min="3" max="4" width="22.140625" style="61" customWidth="1"/>
    <col min="5" max="5" width="28.28515625" style="61" customWidth="1"/>
    <col min="6" max="254" width="8.85546875" style="61"/>
    <col min="255" max="255" width="12.5703125" style="61" customWidth="1"/>
    <col min="256" max="256" width="10" style="61" customWidth="1"/>
    <col min="257" max="257" width="10.28515625" style="61" customWidth="1"/>
    <col min="258" max="258" width="14.5703125" style="61" customWidth="1"/>
    <col min="259" max="259" width="11.7109375" style="61" customWidth="1"/>
    <col min="260" max="260" width="13" style="61" customWidth="1"/>
    <col min="261" max="510" width="8.85546875" style="61"/>
    <col min="511" max="511" width="12.5703125" style="61" customWidth="1"/>
    <col min="512" max="512" width="10" style="61" customWidth="1"/>
    <col min="513" max="513" width="10.28515625" style="61" customWidth="1"/>
    <col min="514" max="514" width="14.5703125" style="61" customWidth="1"/>
    <col min="515" max="515" width="11.7109375" style="61" customWidth="1"/>
    <col min="516" max="516" width="13" style="61" customWidth="1"/>
    <col min="517" max="766" width="8.85546875" style="61"/>
    <col min="767" max="767" width="12.5703125" style="61" customWidth="1"/>
    <col min="768" max="768" width="10" style="61" customWidth="1"/>
    <col min="769" max="769" width="10.28515625" style="61" customWidth="1"/>
    <col min="770" max="770" width="14.5703125" style="61" customWidth="1"/>
    <col min="771" max="771" width="11.7109375" style="61" customWidth="1"/>
    <col min="772" max="772" width="13" style="61" customWidth="1"/>
    <col min="773" max="1022" width="8.85546875" style="61"/>
    <col min="1023" max="1023" width="12.5703125" style="61" customWidth="1"/>
    <col min="1024" max="1024" width="10" style="61" customWidth="1"/>
    <col min="1025" max="1025" width="10.28515625" style="61" customWidth="1"/>
    <col min="1026" max="1026" width="14.5703125" style="61" customWidth="1"/>
    <col min="1027" max="1027" width="11.7109375" style="61" customWidth="1"/>
    <col min="1028" max="1028" width="13" style="61" customWidth="1"/>
    <col min="1029" max="1278" width="8.85546875" style="61"/>
    <col min="1279" max="1279" width="12.5703125" style="61" customWidth="1"/>
    <col min="1280" max="1280" width="10" style="61" customWidth="1"/>
    <col min="1281" max="1281" width="10.28515625" style="61" customWidth="1"/>
    <col min="1282" max="1282" width="14.5703125" style="61" customWidth="1"/>
    <col min="1283" max="1283" width="11.7109375" style="61" customWidth="1"/>
    <col min="1284" max="1284" width="13" style="61" customWidth="1"/>
    <col min="1285" max="1534" width="8.85546875" style="61"/>
    <col min="1535" max="1535" width="12.5703125" style="61" customWidth="1"/>
    <col min="1536" max="1536" width="10" style="61" customWidth="1"/>
    <col min="1537" max="1537" width="10.28515625" style="61" customWidth="1"/>
    <col min="1538" max="1538" width="14.5703125" style="61" customWidth="1"/>
    <col min="1539" max="1539" width="11.7109375" style="61" customWidth="1"/>
    <col min="1540" max="1540" width="13" style="61" customWidth="1"/>
    <col min="1541" max="1790" width="8.85546875" style="61"/>
    <col min="1791" max="1791" width="12.5703125" style="61" customWidth="1"/>
    <col min="1792" max="1792" width="10" style="61" customWidth="1"/>
    <col min="1793" max="1793" width="10.28515625" style="61" customWidth="1"/>
    <col min="1794" max="1794" width="14.5703125" style="61" customWidth="1"/>
    <col min="1795" max="1795" width="11.7109375" style="61" customWidth="1"/>
    <col min="1796" max="1796" width="13" style="61" customWidth="1"/>
    <col min="1797" max="2046" width="8.85546875" style="61"/>
    <col min="2047" max="2047" width="12.5703125" style="61" customWidth="1"/>
    <col min="2048" max="2048" width="10" style="61" customWidth="1"/>
    <col min="2049" max="2049" width="10.28515625" style="61" customWidth="1"/>
    <col min="2050" max="2050" width="14.5703125" style="61" customWidth="1"/>
    <col min="2051" max="2051" width="11.7109375" style="61" customWidth="1"/>
    <col min="2052" max="2052" width="13" style="61" customWidth="1"/>
    <col min="2053" max="2302" width="8.85546875" style="61"/>
    <col min="2303" max="2303" width="12.5703125" style="61" customWidth="1"/>
    <col min="2304" max="2304" width="10" style="61" customWidth="1"/>
    <col min="2305" max="2305" width="10.28515625" style="61" customWidth="1"/>
    <col min="2306" max="2306" width="14.5703125" style="61" customWidth="1"/>
    <col min="2307" max="2307" width="11.7109375" style="61" customWidth="1"/>
    <col min="2308" max="2308" width="13" style="61" customWidth="1"/>
    <col min="2309" max="2558" width="8.85546875" style="61"/>
    <col min="2559" max="2559" width="12.5703125" style="61" customWidth="1"/>
    <col min="2560" max="2560" width="10" style="61" customWidth="1"/>
    <col min="2561" max="2561" width="10.28515625" style="61" customWidth="1"/>
    <col min="2562" max="2562" width="14.5703125" style="61" customWidth="1"/>
    <col min="2563" max="2563" width="11.7109375" style="61" customWidth="1"/>
    <col min="2564" max="2564" width="13" style="61" customWidth="1"/>
    <col min="2565" max="2814" width="8.85546875" style="61"/>
    <col min="2815" max="2815" width="12.5703125" style="61" customWidth="1"/>
    <col min="2816" max="2816" width="10" style="61" customWidth="1"/>
    <col min="2817" max="2817" width="10.28515625" style="61" customWidth="1"/>
    <col min="2818" max="2818" width="14.5703125" style="61" customWidth="1"/>
    <col min="2819" max="2819" width="11.7109375" style="61" customWidth="1"/>
    <col min="2820" max="2820" width="13" style="61" customWidth="1"/>
    <col min="2821" max="3070" width="8.85546875" style="61"/>
    <col min="3071" max="3071" width="12.5703125" style="61" customWidth="1"/>
    <col min="3072" max="3072" width="10" style="61" customWidth="1"/>
    <col min="3073" max="3073" width="10.28515625" style="61" customWidth="1"/>
    <col min="3074" max="3074" width="14.5703125" style="61" customWidth="1"/>
    <col min="3075" max="3075" width="11.7109375" style="61" customWidth="1"/>
    <col min="3076" max="3076" width="13" style="61" customWidth="1"/>
    <col min="3077" max="3326" width="8.85546875" style="61"/>
    <col min="3327" max="3327" width="12.5703125" style="61" customWidth="1"/>
    <col min="3328" max="3328" width="10" style="61" customWidth="1"/>
    <col min="3329" max="3329" width="10.28515625" style="61" customWidth="1"/>
    <col min="3330" max="3330" width="14.5703125" style="61" customWidth="1"/>
    <col min="3331" max="3331" width="11.7109375" style="61" customWidth="1"/>
    <col min="3332" max="3332" width="13" style="61" customWidth="1"/>
    <col min="3333" max="3582" width="8.85546875" style="61"/>
    <col min="3583" max="3583" width="12.5703125" style="61" customWidth="1"/>
    <col min="3584" max="3584" width="10" style="61" customWidth="1"/>
    <col min="3585" max="3585" width="10.28515625" style="61" customWidth="1"/>
    <col min="3586" max="3586" width="14.5703125" style="61" customWidth="1"/>
    <col min="3587" max="3587" width="11.7109375" style="61" customWidth="1"/>
    <col min="3588" max="3588" width="13" style="61" customWidth="1"/>
    <col min="3589" max="3838" width="8.85546875" style="61"/>
    <col min="3839" max="3839" width="12.5703125" style="61" customWidth="1"/>
    <col min="3840" max="3840" width="10" style="61" customWidth="1"/>
    <col min="3841" max="3841" width="10.28515625" style="61" customWidth="1"/>
    <col min="3842" max="3842" width="14.5703125" style="61" customWidth="1"/>
    <col min="3843" max="3843" width="11.7109375" style="61" customWidth="1"/>
    <col min="3844" max="3844" width="13" style="61" customWidth="1"/>
    <col min="3845" max="4094" width="8.85546875" style="61"/>
    <col min="4095" max="4095" width="12.5703125" style="61" customWidth="1"/>
    <col min="4096" max="4096" width="10" style="61" customWidth="1"/>
    <col min="4097" max="4097" width="10.28515625" style="61" customWidth="1"/>
    <col min="4098" max="4098" width="14.5703125" style="61" customWidth="1"/>
    <col min="4099" max="4099" width="11.7109375" style="61" customWidth="1"/>
    <col min="4100" max="4100" width="13" style="61" customWidth="1"/>
    <col min="4101" max="4350" width="8.85546875" style="61"/>
    <col min="4351" max="4351" width="12.5703125" style="61" customWidth="1"/>
    <col min="4352" max="4352" width="10" style="61" customWidth="1"/>
    <col min="4353" max="4353" width="10.28515625" style="61" customWidth="1"/>
    <col min="4354" max="4354" width="14.5703125" style="61" customWidth="1"/>
    <col min="4355" max="4355" width="11.7109375" style="61" customWidth="1"/>
    <col min="4356" max="4356" width="13" style="61" customWidth="1"/>
    <col min="4357" max="4606" width="8.85546875" style="61"/>
    <col min="4607" max="4607" width="12.5703125" style="61" customWidth="1"/>
    <col min="4608" max="4608" width="10" style="61" customWidth="1"/>
    <col min="4609" max="4609" width="10.28515625" style="61" customWidth="1"/>
    <col min="4610" max="4610" width="14.5703125" style="61" customWidth="1"/>
    <col min="4611" max="4611" width="11.7109375" style="61" customWidth="1"/>
    <col min="4612" max="4612" width="13" style="61" customWidth="1"/>
    <col min="4613" max="4862" width="8.85546875" style="61"/>
    <col min="4863" max="4863" width="12.5703125" style="61" customWidth="1"/>
    <col min="4864" max="4864" width="10" style="61" customWidth="1"/>
    <col min="4865" max="4865" width="10.28515625" style="61" customWidth="1"/>
    <col min="4866" max="4866" width="14.5703125" style="61" customWidth="1"/>
    <col min="4867" max="4867" width="11.7109375" style="61" customWidth="1"/>
    <col min="4868" max="4868" width="13" style="61" customWidth="1"/>
    <col min="4869" max="5118" width="8.85546875" style="61"/>
    <col min="5119" max="5119" width="12.5703125" style="61" customWidth="1"/>
    <col min="5120" max="5120" width="10" style="61" customWidth="1"/>
    <col min="5121" max="5121" width="10.28515625" style="61" customWidth="1"/>
    <col min="5122" max="5122" width="14.5703125" style="61" customWidth="1"/>
    <col min="5123" max="5123" width="11.7109375" style="61" customWidth="1"/>
    <col min="5124" max="5124" width="13" style="61" customWidth="1"/>
    <col min="5125" max="5374" width="8.85546875" style="61"/>
    <col min="5375" max="5375" width="12.5703125" style="61" customWidth="1"/>
    <col min="5376" max="5376" width="10" style="61" customWidth="1"/>
    <col min="5377" max="5377" width="10.28515625" style="61" customWidth="1"/>
    <col min="5378" max="5378" width="14.5703125" style="61" customWidth="1"/>
    <col min="5379" max="5379" width="11.7109375" style="61" customWidth="1"/>
    <col min="5380" max="5380" width="13" style="61" customWidth="1"/>
    <col min="5381" max="5630" width="8.85546875" style="61"/>
    <col min="5631" max="5631" width="12.5703125" style="61" customWidth="1"/>
    <col min="5632" max="5632" width="10" style="61" customWidth="1"/>
    <col min="5633" max="5633" width="10.28515625" style="61" customWidth="1"/>
    <col min="5634" max="5634" width="14.5703125" style="61" customWidth="1"/>
    <col min="5635" max="5635" width="11.7109375" style="61" customWidth="1"/>
    <col min="5636" max="5636" width="13" style="61" customWidth="1"/>
    <col min="5637" max="5886" width="8.85546875" style="61"/>
    <col min="5887" max="5887" width="12.5703125" style="61" customWidth="1"/>
    <col min="5888" max="5888" width="10" style="61" customWidth="1"/>
    <col min="5889" max="5889" width="10.28515625" style="61" customWidth="1"/>
    <col min="5890" max="5890" width="14.5703125" style="61" customWidth="1"/>
    <col min="5891" max="5891" width="11.7109375" style="61" customWidth="1"/>
    <col min="5892" max="5892" width="13" style="61" customWidth="1"/>
    <col min="5893" max="6142" width="8.85546875" style="61"/>
    <col min="6143" max="6143" width="12.5703125" style="61" customWidth="1"/>
    <col min="6144" max="6144" width="10" style="61" customWidth="1"/>
    <col min="6145" max="6145" width="10.28515625" style="61" customWidth="1"/>
    <col min="6146" max="6146" width="14.5703125" style="61" customWidth="1"/>
    <col min="6147" max="6147" width="11.7109375" style="61" customWidth="1"/>
    <col min="6148" max="6148" width="13" style="61" customWidth="1"/>
    <col min="6149" max="6398" width="8.85546875" style="61"/>
    <col min="6399" max="6399" width="12.5703125" style="61" customWidth="1"/>
    <col min="6400" max="6400" width="10" style="61" customWidth="1"/>
    <col min="6401" max="6401" width="10.28515625" style="61" customWidth="1"/>
    <col min="6402" max="6402" width="14.5703125" style="61" customWidth="1"/>
    <col min="6403" max="6403" width="11.7109375" style="61" customWidth="1"/>
    <col min="6404" max="6404" width="13" style="61" customWidth="1"/>
    <col min="6405" max="6654" width="8.85546875" style="61"/>
    <col min="6655" max="6655" width="12.5703125" style="61" customWidth="1"/>
    <col min="6656" max="6656" width="10" style="61" customWidth="1"/>
    <col min="6657" max="6657" width="10.28515625" style="61" customWidth="1"/>
    <col min="6658" max="6658" width="14.5703125" style="61" customWidth="1"/>
    <col min="6659" max="6659" width="11.7109375" style="61" customWidth="1"/>
    <col min="6660" max="6660" width="13" style="61" customWidth="1"/>
    <col min="6661" max="6910" width="8.85546875" style="61"/>
    <col min="6911" max="6911" width="12.5703125" style="61" customWidth="1"/>
    <col min="6912" max="6912" width="10" style="61" customWidth="1"/>
    <col min="6913" max="6913" width="10.28515625" style="61" customWidth="1"/>
    <col min="6914" max="6914" width="14.5703125" style="61" customWidth="1"/>
    <col min="6915" max="6915" width="11.7109375" style="61" customWidth="1"/>
    <col min="6916" max="6916" width="13" style="61" customWidth="1"/>
    <col min="6917" max="7166" width="8.85546875" style="61"/>
    <col min="7167" max="7167" width="12.5703125" style="61" customWidth="1"/>
    <col min="7168" max="7168" width="10" style="61" customWidth="1"/>
    <col min="7169" max="7169" width="10.28515625" style="61" customWidth="1"/>
    <col min="7170" max="7170" width="14.5703125" style="61" customWidth="1"/>
    <col min="7171" max="7171" width="11.7109375" style="61" customWidth="1"/>
    <col min="7172" max="7172" width="13" style="61" customWidth="1"/>
    <col min="7173" max="7422" width="8.85546875" style="61"/>
    <col min="7423" max="7423" width="12.5703125" style="61" customWidth="1"/>
    <col min="7424" max="7424" width="10" style="61" customWidth="1"/>
    <col min="7425" max="7425" width="10.28515625" style="61" customWidth="1"/>
    <col min="7426" max="7426" width="14.5703125" style="61" customWidth="1"/>
    <col min="7427" max="7427" width="11.7109375" style="61" customWidth="1"/>
    <col min="7428" max="7428" width="13" style="61" customWidth="1"/>
    <col min="7429" max="7678" width="8.85546875" style="61"/>
    <col min="7679" max="7679" width="12.5703125" style="61" customWidth="1"/>
    <col min="7680" max="7680" width="10" style="61" customWidth="1"/>
    <col min="7681" max="7681" width="10.28515625" style="61" customWidth="1"/>
    <col min="7682" max="7682" width="14.5703125" style="61" customWidth="1"/>
    <col min="7683" max="7683" width="11.7109375" style="61" customWidth="1"/>
    <col min="7684" max="7684" width="13" style="61" customWidth="1"/>
    <col min="7685" max="7934" width="8.85546875" style="61"/>
    <col min="7935" max="7935" width="12.5703125" style="61" customWidth="1"/>
    <col min="7936" max="7936" width="10" style="61" customWidth="1"/>
    <col min="7937" max="7937" width="10.28515625" style="61" customWidth="1"/>
    <col min="7938" max="7938" width="14.5703125" style="61" customWidth="1"/>
    <col min="7939" max="7939" width="11.7109375" style="61" customWidth="1"/>
    <col min="7940" max="7940" width="13" style="61" customWidth="1"/>
    <col min="7941" max="8190" width="8.85546875" style="61"/>
    <col min="8191" max="8191" width="12.5703125" style="61" customWidth="1"/>
    <col min="8192" max="8192" width="10" style="61" customWidth="1"/>
    <col min="8193" max="8193" width="10.28515625" style="61" customWidth="1"/>
    <col min="8194" max="8194" width="14.5703125" style="61" customWidth="1"/>
    <col min="8195" max="8195" width="11.7109375" style="61" customWidth="1"/>
    <col min="8196" max="8196" width="13" style="61" customWidth="1"/>
    <col min="8197" max="8446" width="8.85546875" style="61"/>
    <col min="8447" max="8447" width="12.5703125" style="61" customWidth="1"/>
    <col min="8448" max="8448" width="10" style="61" customWidth="1"/>
    <col min="8449" max="8449" width="10.28515625" style="61" customWidth="1"/>
    <col min="8450" max="8450" width="14.5703125" style="61" customWidth="1"/>
    <col min="8451" max="8451" width="11.7109375" style="61" customWidth="1"/>
    <col min="8452" max="8452" width="13" style="61" customWidth="1"/>
    <col min="8453" max="8702" width="8.85546875" style="61"/>
    <col min="8703" max="8703" width="12.5703125" style="61" customWidth="1"/>
    <col min="8704" max="8704" width="10" style="61" customWidth="1"/>
    <col min="8705" max="8705" width="10.28515625" style="61" customWidth="1"/>
    <col min="8706" max="8706" width="14.5703125" style="61" customWidth="1"/>
    <col min="8707" max="8707" width="11.7109375" style="61" customWidth="1"/>
    <col min="8708" max="8708" width="13" style="61" customWidth="1"/>
    <col min="8709" max="8958" width="8.85546875" style="61"/>
    <col min="8959" max="8959" width="12.5703125" style="61" customWidth="1"/>
    <col min="8960" max="8960" width="10" style="61" customWidth="1"/>
    <col min="8961" max="8961" width="10.28515625" style="61" customWidth="1"/>
    <col min="8962" max="8962" width="14.5703125" style="61" customWidth="1"/>
    <col min="8963" max="8963" width="11.7109375" style="61" customWidth="1"/>
    <col min="8964" max="8964" width="13" style="61" customWidth="1"/>
    <col min="8965" max="9214" width="8.85546875" style="61"/>
    <col min="9215" max="9215" width="12.5703125" style="61" customWidth="1"/>
    <col min="9216" max="9216" width="10" style="61" customWidth="1"/>
    <col min="9217" max="9217" width="10.28515625" style="61" customWidth="1"/>
    <col min="9218" max="9218" width="14.5703125" style="61" customWidth="1"/>
    <col min="9219" max="9219" width="11.7109375" style="61" customWidth="1"/>
    <col min="9220" max="9220" width="13" style="61" customWidth="1"/>
    <col min="9221" max="9470" width="8.85546875" style="61"/>
    <col min="9471" max="9471" width="12.5703125" style="61" customWidth="1"/>
    <col min="9472" max="9472" width="10" style="61" customWidth="1"/>
    <col min="9473" max="9473" width="10.28515625" style="61" customWidth="1"/>
    <col min="9474" max="9474" width="14.5703125" style="61" customWidth="1"/>
    <col min="9475" max="9475" width="11.7109375" style="61" customWidth="1"/>
    <col min="9476" max="9476" width="13" style="61" customWidth="1"/>
    <col min="9477" max="9726" width="8.85546875" style="61"/>
    <col min="9727" max="9727" width="12.5703125" style="61" customWidth="1"/>
    <col min="9728" max="9728" width="10" style="61" customWidth="1"/>
    <col min="9729" max="9729" width="10.28515625" style="61" customWidth="1"/>
    <col min="9730" max="9730" width="14.5703125" style="61" customWidth="1"/>
    <col min="9731" max="9731" width="11.7109375" style="61" customWidth="1"/>
    <col min="9732" max="9732" width="13" style="61" customWidth="1"/>
    <col min="9733" max="9982" width="8.85546875" style="61"/>
    <col min="9983" max="9983" width="12.5703125" style="61" customWidth="1"/>
    <col min="9984" max="9984" width="10" style="61" customWidth="1"/>
    <col min="9985" max="9985" width="10.28515625" style="61" customWidth="1"/>
    <col min="9986" max="9986" width="14.5703125" style="61" customWidth="1"/>
    <col min="9987" max="9987" width="11.7109375" style="61" customWidth="1"/>
    <col min="9988" max="9988" width="13" style="61" customWidth="1"/>
    <col min="9989" max="10238" width="8.85546875" style="61"/>
    <col min="10239" max="10239" width="12.5703125" style="61" customWidth="1"/>
    <col min="10240" max="10240" width="10" style="61" customWidth="1"/>
    <col min="10241" max="10241" width="10.28515625" style="61" customWidth="1"/>
    <col min="10242" max="10242" width="14.5703125" style="61" customWidth="1"/>
    <col min="10243" max="10243" width="11.7109375" style="61" customWidth="1"/>
    <col min="10244" max="10244" width="13" style="61" customWidth="1"/>
    <col min="10245" max="10494" width="8.85546875" style="61"/>
    <col min="10495" max="10495" width="12.5703125" style="61" customWidth="1"/>
    <col min="10496" max="10496" width="10" style="61" customWidth="1"/>
    <col min="10497" max="10497" width="10.28515625" style="61" customWidth="1"/>
    <col min="10498" max="10498" width="14.5703125" style="61" customWidth="1"/>
    <col min="10499" max="10499" width="11.7109375" style="61" customWidth="1"/>
    <col min="10500" max="10500" width="13" style="61" customWidth="1"/>
    <col min="10501" max="10750" width="8.85546875" style="61"/>
    <col min="10751" max="10751" width="12.5703125" style="61" customWidth="1"/>
    <col min="10752" max="10752" width="10" style="61" customWidth="1"/>
    <col min="10753" max="10753" width="10.28515625" style="61" customWidth="1"/>
    <col min="10754" max="10754" width="14.5703125" style="61" customWidth="1"/>
    <col min="10755" max="10755" width="11.7109375" style="61" customWidth="1"/>
    <col min="10756" max="10756" width="13" style="61" customWidth="1"/>
    <col min="10757" max="11006" width="8.85546875" style="61"/>
    <col min="11007" max="11007" width="12.5703125" style="61" customWidth="1"/>
    <col min="11008" max="11008" width="10" style="61" customWidth="1"/>
    <col min="11009" max="11009" width="10.28515625" style="61" customWidth="1"/>
    <col min="11010" max="11010" width="14.5703125" style="61" customWidth="1"/>
    <col min="11011" max="11011" width="11.7109375" style="61" customWidth="1"/>
    <col min="11012" max="11012" width="13" style="61" customWidth="1"/>
    <col min="11013" max="11262" width="8.85546875" style="61"/>
    <col min="11263" max="11263" width="12.5703125" style="61" customWidth="1"/>
    <col min="11264" max="11264" width="10" style="61" customWidth="1"/>
    <col min="11265" max="11265" width="10.28515625" style="61" customWidth="1"/>
    <col min="11266" max="11266" width="14.5703125" style="61" customWidth="1"/>
    <col min="11267" max="11267" width="11.7109375" style="61" customWidth="1"/>
    <col min="11268" max="11268" width="13" style="61" customWidth="1"/>
    <col min="11269" max="11518" width="8.85546875" style="61"/>
    <col min="11519" max="11519" width="12.5703125" style="61" customWidth="1"/>
    <col min="11520" max="11520" width="10" style="61" customWidth="1"/>
    <col min="11521" max="11521" width="10.28515625" style="61" customWidth="1"/>
    <col min="11522" max="11522" width="14.5703125" style="61" customWidth="1"/>
    <col min="11523" max="11523" width="11.7109375" style="61" customWidth="1"/>
    <col min="11524" max="11524" width="13" style="61" customWidth="1"/>
    <col min="11525" max="11774" width="8.85546875" style="61"/>
    <col min="11775" max="11775" width="12.5703125" style="61" customWidth="1"/>
    <col min="11776" max="11776" width="10" style="61" customWidth="1"/>
    <col min="11777" max="11777" width="10.28515625" style="61" customWidth="1"/>
    <col min="11778" max="11778" width="14.5703125" style="61" customWidth="1"/>
    <col min="11779" max="11779" width="11.7109375" style="61" customWidth="1"/>
    <col min="11780" max="11780" width="13" style="61" customWidth="1"/>
    <col min="11781" max="12030" width="8.85546875" style="61"/>
    <col min="12031" max="12031" width="12.5703125" style="61" customWidth="1"/>
    <col min="12032" max="12032" width="10" style="61" customWidth="1"/>
    <col min="12033" max="12033" width="10.28515625" style="61" customWidth="1"/>
    <col min="12034" max="12034" width="14.5703125" style="61" customWidth="1"/>
    <col min="12035" max="12035" width="11.7109375" style="61" customWidth="1"/>
    <col min="12036" max="12036" width="13" style="61" customWidth="1"/>
    <col min="12037" max="12286" width="8.85546875" style="61"/>
    <col min="12287" max="12287" width="12.5703125" style="61" customWidth="1"/>
    <col min="12288" max="12288" width="10" style="61" customWidth="1"/>
    <col min="12289" max="12289" width="10.28515625" style="61" customWidth="1"/>
    <col min="12290" max="12290" width="14.5703125" style="61" customWidth="1"/>
    <col min="12291" max="12291" width="11.7109375" style="61" customWidth="1"/>
    <col min="12292" max="12292" width="13" style="61" customWidth="1"/>
    <col min="12293" max="12542" width="8.85546875" style="61"/>
    <col min="12543" max="12543" width="12.5703125" style="61" customWidth="1"/>
    <col min="12544" max="12544" width="10" style="61" customWidth="1"/>
    <col min="12545" max="12545" width="10.28515625" style="61" customWidth="1"/>
    <col min="12546" max="12546" width="14.5703125" style="61" customWidth="1"/>
    <col min="12547" max="12547" width="11.7109375" style="61" customWidth="1"/>
    <col min="12548" max="12548" width="13" style="61" customWidth="1"/>
    <col min="12549" max="12798" width="8.85546875" style="61"/>
    <col min="12799" max="12799" width="12.5703125" style="61" customWidth="1"/>
    <col min="12800" max="12800" width="10" style="61" customWidth="1"/>
    <col min="12801" max="12801" width="10.28515625" style="61" customWidth="1"/>
    <col min="12802" max="12802" width="14.5703125" style="61" customWidth="1"/>
    <col min="12803" max="12803" width="11.7109375" style="61" customWidth="1"/>
    <col min="12804" max="12804" width="13" style="61" customWidth="1"/>
    <col min="12805" max="13054" width="8.85546875" style="61"/>
    <col min="13055" max="13055" width="12.5703125" style="61" customWidth="1"/>
    <col min="13056" max="13056" width="10" style="61" customWidth="1"/>
    <col min="13057" max="13057" width="10.28515625" style="61" customWidth="1"/>
    <col min="13058" max="13058" width="14.5703125" style="61" customWidth="1"/>
    <col min="13059" max="13059" width="11.7109375" style="61" customWidth="1"/>
    <col min="13060" max="13060" width="13" style="61" customWidth="1"/>
    <col min="13061" max="13310" width="8.85546875" style="61"/>
    <col min="13311" max="13311" width="12.5703125" style="61" customWidth="1"/>
    <col min="13312" max="13312" width="10" style="61" customWidth="1"/>
    <col min="13313" max="13313" width="10.28515625" style="61" customWidth="1"/>
    <col min="13314" max="13314" width="14.5703125" style="61" customWidth="1"/>
    <col min="13315" max="13315" width="11.7109375" style="61" customWidth="1"/>
    <col min="13316" max="13316" width="13" style="61" customWidth="1"/>
    <col min="13317" max="13566" width="8.85546875" style="61"/>
    <col min="13567" max="13567" width="12.5703125" style="61" customWidth="1"/>
    <col min="13568" max="13568" width="10" style="61" customWidth="1"/>
    <col min="13569" max="13569" width="10.28515625" style="61" customWidth="1"/>
    <col min="13570" max="13570" width="14.5703125" style="61" customWidth="1"/>
    <col min="13571" max="13571" width="11.7109375" style="61" customWidth="1"/>
    <col min="13572" max="13572" width="13" style="61" customWidth="1"/>
    <col min="13573" max="13822" width="8.85546875" style="61"/>
    <col min="13823" max="13823" width="12.5703125" style="61" customWidth="1"/>
    <col min="13824" max="13824" width="10" style="61" customWidth="1"/>
    <col min="13825" max="13825" width="10.28515625" style="61" customWidth="1"/>
    <col min="13826" max="13826" width="14.5703125" style="61" customWidth="1"/>
    <col min="13827" max="13827" width="11.7109375" style="61" customWidth="1"/>
    <col min="13828" max="13828" width="13" style="61" customWidth="1"/>
    <col min="13829" max="14078" width="8.85546875" style="61"/>
    <col min="14079" max="14079" width="12.5703125" style="61" customWidth="1"/>
    <col min="14080" max="14080" width="10" style="61" customWidth="1"/>
    <col min="14081" max="14081" width="10.28515625" style="61" customWidth="1"/>
    <col min="14082" max="14082" width="14.5703125" style="61" customWidth="1"/>
    <col min="14083" max="14083" width="11.7109375" style="61" customWidth="1"/>
    <col min="14084" max="14084" width="13" style="61" customWidth="1"/>
    <col min="14085" max="14334" width="8.85546875" style="61"/>
    <col min="14335" max="14335" width="12.5703125" style="61" customWidth="1"/>
    <col min="14336" max="14336" width="10" style="61" customWidth="1"/>
    <col min="14337" max="14337" width="10.28515625" style="61" customWidth="1"/>
    <col min="14338" max="14338" width="14.5703125" style="61" customWidth="1"/>
    <col min="14339" max="14339" width="11.7109375" style="61" customWidth="1"/>
    <col min="14340" max="14340" width="13" style="61" customWidth="1"/>
    <col min="14341" max="14590" width="8.85546875" style="61"/>
    <col min="14591" max="14591" width="12.5703125" style="61" customWidth="1"/>
    <col min="14592" max="14592" width="10" style="61" customWidth="1"/>
    <col min="14593" max="14593" width="10.28515625" style="61" customWidth="1"/>
    <col min="14594" max="14594" width="14.5703125" style="61" customWidth="1"/>
    <col min="14595" max="14595" width="11.7109375" style="61" customWidth="1"/>
    <col min="14596" max="14596" width="13" style="61" customWidth="1"/>
    <col min="14597" max="14846" width="8.85546875" style="61"/>
    <col min="14847" max="14847" width="12.5703125" style="61" customWidth="1"/>
    <col min="14848" max="14848" width="10" style="61" customWidth="1"/>
    <col min="14849" max="14849" width="10.28515625" style="61" customWidth="1"/>
    <col min="14850" max="14850" width="14.5703125" style="61" customWidth="1"/>
    <col min="14851" max="14851" width="11.7109375" style="61" customWidth="1"/>
    <col min="14852" max="14852" width="13" style="61" customWidth="1"/>
    <col min="14853" max="15102" width="8.85546875" style="61"/>
    <col min="15103" max="15103" width="12.5703125" style="61" customWidth="1"/>
    <col min="15104" max="15104" width="10" style="61" customWidth="1"/>
    <col min="15105" max="15105" width="10.28515625" style="61" customWidth="1"/>
    <col min="15106" max="15106" width="14.5703125" style="61" customWidth="1"/>
    <col min="15107" max="15107" width="11.7109375" style="61" customWidth="1"/>
    <col min="15108" max="15108" width="13" style="61" customWidth="1"/>
    <col min="15109" max="15358" width="8.85546875" style="61"/>
    <col min="15359" max="15359" width="12.5703125" style="61" customWidth="1"/>
    <col min="15360" max="15360" width="10" style="61" customWidth="1"/>
    <col min="15361" max="15361" width="10.28515625" style="61" customWidth="1"/>
    <col min="15362" max="15362" width="14.5703125" style="61" customWidth="1"/>
    <col min="15363" max="15363" width="11.7109375" style="61" customWidth="1"/>
    <col min="15364" max="15364" width="13" style="61" customWidth="1"/>
    <col min="15365" max="15614" width="8.85546875" style="61"/>
    <col min="15615" max="15615" width="12.5703125" style="61" customWidth="1"/>
    <col min="15616" max="15616" width="10" style="61" customWidth="1"/>
    <col min="15617" max="15617" width="10.28515625" style="61" customWidth="1"/>
    <col min="15618" max="15618" width="14.5703125" style="61" customWidth="1"/>
    <col min="15619" max="15619" width="11.7109375" style="61" customWidth="1"/>
    <col min="15620" max="15620" width="13" style="61" customWidth="1"/>
    <col min="15621" max="15870" width="8.85546875" style="61"/>
    <col min="15871" max="15871" width="12.5703125" style="61" customWidth="1"/>
    <col min="15872" max="15872" width="10" style="61" customWidth="1"/>
    <col min="15873" max="15873" width="10.28515625" style="61" customWidth="1"/>
    <col min="15874" max="15874" width="14.5703125" style="61" customWidth="1"/>
    <col min="15875" max="15875" width="11.7109375" style="61" customWidth="1"/>
    <col min="15876" max="15876" width="13" style="61" customWidth="1"/>
    <col min="15877" max="16126" width="8.85546875" style="61"/>
    <col min="16127" max="16127" width="12.5703125" style="61" customWidth="1"/>
    <col min="16128" max="16128" width="10" style="61" customWidth="1"/>
    <col min="16129" max="16129" width="10.28515625" style="61" customWidth="1"/>
    <col min="16130" max="16130" width="14.5703125" style="61" customWidth="1"/>
    <col min="16131" max="16131" width="11.7109375" style="61" customWidth="1"/>
    <col min="16132" max="16132" width="13" style="61" customWidth="1"/>
    <col min="16133" max="16381" width="8.85546875" style="61"/>
    <col min="16382" max="16384" width="8.85546875" style="61" customWidth="1"/>
  </cols>
  <sheetData>
    <row r="1" spans="1:5" ht="23.25" customHeight="1">
      <c r="A1" s="691" t="s">
        <v>1049</v>
      </c>
      <c r="B1" s="691"/>
      <c r="C1" s="691"/>
      <c r="D1" s="691"/>
      <c r="E1" s="691"/>
    </row>
    <row r="2" spans="1:5" ht="23.25" customHeight="1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</row>
    <row r="3" spans="1:5" ht="23.25" customHeight="1">
      <c r="A3" s="693" t="s">
        <v>371</v>
      </c>
      <c r="B3" s="657"/>
      <c r="C3" s="657"/>
      <c r="D3" s="657"/>
      <c r="E3" s="176"/>
    </row>
    <row r="4" spans="1:5" ht="23.25" customHeight="1">
      <c r="A4" s="177">
        <v>1</v>
      </c>
      <c r="B4" s="112" t="s">
        <v>6</v>
      </c>
      <c r="C4" s="59">
        <v>12</v>
      </c>
      <c r="D4" s="59">
        <v>19</v>
      </c>
      <c r="E4" s="50">
        <f t="shared" ref="E4:E16" si="0">SUM(C4:D4)</f>
        <v>31</v>
      </c>
    </row>
    <row r="5" spans="1:5" ht="23.25" customHeight="1">
      <c r="A5" s="177">
        <v>2</v>
      </c>
      <c r="B5" s="112" t="s">
        <v>7</v>
      </c>
      <c r="C5" s="59">
        <v>1</v>
      </c>
      <c r="D5" s="59">
        <v>17</v>
      </c>
      <c r="E5" s="50">
        <f t="shared" si="0"/>
        <v>18</v>
      </c>
    </row>
    <row r="6" spans="1:5" ht="23.25" customHeight="1">
      <c r="A6" s="177">
        <v>3</v>
      </c>
      <c r="B6" s="112" t="s">
        <v>8</v>
      </c>
      <c r="C6" s="59"/>
      <c r="D6" s="59">
        <v>7</v>
      </c>
      <c r="E6" s="50">
        <f t="shared" si="0"/>
        <v>7</v>
      </c>
    </row>
    <row r="7" spans="1:5" ht="23.25" customHeight="1">
      <c r="A7" s="177">
        <v>4</v>
      </c>
      <c r="B7" s="112" t="s">
        <v>9</v>
      </c>
      <c r="C7" s="59"/>
      <c r="D7" s="59"/>
      <c r="E7" s="50">
        <f t="shared" si="0"/>
        <v>0</v>
      </c>
    </row>
    <row r="8" spans="1:5" ht="23.25" customHeight="1">
      <c r="A8" s="177">
        <v>5</v>
      </c>
      <c r="B8" s="112" t="s">
        <v>11</v>
      </c>
      <c r="C8" s="59"/>
      <c r="D8" s="59"/>
      <c r="E8" s="50">
        <f t="shared" si="0"/>
        <v>0</v>
      </c>
    </row>
    <row r="9" spans="1:5" ht="23.25" customHeight="1">
      <c r="A9" s="177">
        <v>6</v>
      </c>
      <c r="B9" s="112" t="s">
        <v>16</v>
      </c>
      <c r="C9" s="59"/>
      <c r="D9" s="59"/>
      <c r="E9" s="50">
        <f t="shared" si="0"/>
        <v>0</v>
      </c>
    </row>
    <row r="10" spans="1:5" ht="23.25" customHeight="1">
      <c r="A10" s="177">
        <v>7</v>
      </c>
      <c r="B10" s="112" t="s">
        <v>14</v>
      </c>
      <c r="C10" s="59"/>
      <c r="D10" s="59"/>
      <c r="E10" s="50">
        <f t="shared" si="0"/>
        <v>0</v>
      </c>
    </row>
    <row r="11" spans="1:5" ht="23.25" customHeight="1">
      <c r="A11" s="177">
        <v>8</v>
      </c>
      <c r="B11" s="112" t="s">
        <v>13</v>
      </c>
      <c r="C11" s="59"/>
      <c r="D11" s="59">
        <v>1</v>
      </c>
      <c r="E11" s="50">
        <f t="shared" si="0"/>
        <v>1</v>
      </c>
    </row>
    <row r="12" spans="1:5" ht="23.25" customHeight="1">
      <c r="A12" s="177">
        <v>9</v>
      </c>
      <c r="B12" s="112" t="s">
        <v>12</v>
      </c>
      <c r="C12" s="59"/>
      <c r="D12" s="59"/>
      <c r="E12" s="50">
        <f t="shared" si="0"/>
        <v>0</v>
      </c>
    </row>
    <row r="13" spans="1:5" ht="23.25" customHeight="1">
      <c r="A13" s="177">
        <v>10</v>
      </c>
      <c r="B13" s="60" t="s">
        <v>17</v>
      </c>
      <c r="C13" s="59"/>
      <c r="D13" s="59"/>
      <c r="E13" s="50">
        <f t="shared" si="0"/>
        <v>0</v>
      </c>
    </row>
    <row r="14" spans="1:5" ht="23.25" customHeight="1">
      <c r="A14" s="177">
        <v>11</v>
      </c>
      <c r="B14" s="60" t="s">
        <v>18</v>
      </c>
      <c r="C14" s="59"/>
      <c r="D14" s="59"/>
      <c r="E14" s="50">
        <f t="shared" si="0"/>
        <v>0</v>
      </c>
    </row>
    <row r="15" spans="1:5" ht="23.25" customHeight="1">
      <c r="A15" s="177">
        <v>12</v>
      </c>
      <c r="B15" s="60" t="s">
        <v>616</v>
      </c>
      <c r="C15" s="59"/>
      <c r="D15" s="59"/>
      <c r="E15" s="50">
        <f t="shared" si="0"/>
        <v>0</v>
      </c>
    </row>
    <row r="16" spans="1:5" ht="23.25" customHeight="1">
      <c r="A16" s="177">
        <v>13</v>
      </c>
      <c r="B16" s="60" t="s">
        <v>15</v>
      </c>
      <c r="C16" s="59"/>
      <c r="D16" s="59">
        <v>1</v>
      </c>
      <c r="E16" s="50">
        <f t="shared" si="0"/>
        <v>1</v>
      </c>
    </row>
    <row r="17" spans="1:5" ht="23.25" customHeight="1">
      <c r="A17" s="178"/>
      <c r="B17" s="178" t="s">
        <v>4</v>
      </c>
      <c r="C17" s="50">
        <f>SUM(C4:C16)</f>
        <v>13</v>
      </c>
      <c r="D17" s="303">
        <f>SUM(D4:D16)</f>
        <v>45</v>
      </c>
      <c r="E17" s="50">
        <f>SUM(E4:E16)</f>
        <v>58</v>
      </c>
    </row>
  </sheetData>
  <mergeCells count="2">
    <mergeCell ref="A1:E1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55"/>
  <dimension ref="A1:H16"/>
  <sheetViews>
    <sheetView view="pageBreakPreview" zoomScaleSheetLayoutView="100" workbookViewId="0">
      <selection activeCell="C1" sqref="C1:E1"/>
    </sheetView>
  </sheetViews>
  <sheetFormatPr defaultColWidth="9.140625" defaultRowHeight="21" customHeight="1"/>
  <cols>
    <col min="1" max="1" width="5.85546875" style="138" customWidth="1"/>
    <col min="2" max="2" width="19.7109375" style="404" customWidth="1"/>
    <col min="3" max="3" width="20" style="138" customWidth="1"/>
    <col min="4" max="4" width="20.85546875" style="138" customWidth="1"/>
    <col min="5" max="5" width="27.140625" style="138" bestFit="1" customWidth="1"/>
    <col min="6" max="6" width="21" style="139" customWidth="1"/>
    <col min="7" max="7" width="16.140625" style="138" hidden="1" customWidth="1"/>
    <col min="8" max="8" width="19.42578125" style="138" hidden="1" customWidth="1"/>
    <col min="9" max="256" width="9.140625" style="138"/>
    <col min="257" max="257" width="6.42578125" style="138" bestFit="1" customWidth="1"/>
    <col min="258" max="258" width="14.42578125" style="138" bestFit="1" customWidth="1"/>
    <col min="259" max="259" width="20.85546875" style="138" customWidth="1"/>
    <col min="260" max="260" width="27.140625" style="138" bestFit="1" customWidth="1"/>
    <col min="261" max="261" width="14.85546875" style="138" customWidth="1"/>
    <col min="262" max="262" width="25.140625" style="138" customWidth="1"/>
    <col min="263" max="263" width="16.140625" style="138" customWidth="1"/>
    <col min="264" max="512" width="9.140625" style="138"/>
    <col min="513" max="513" width="6.42578125" style="138" bestFit="1" customWidth="1"/>
    <col min="514" max="514" width="14.42578125" style="138" bestFit="1" customWidth="1"/>
    <col min="515" max="515" width="20.85546875" style="138" customWidth="1"/>
    <col min="516" max="516" width="27.140625" style="138" bestFit="1" customWidth="1"/>
    <col min="517" max="517" width="14.85546875" style="138" customWidth="1"/>
    <col min="518" max="518" width="25.140625" style="138" customWidth="1"/>
    <col min="519" max="519" width="16.140625" style="138" customWidth="1"/>
    <col min="520" max="768" width="9.140625" style="138"/>
    <col min="769" max="769" width="6.42578125" style="138" bestFit="1" customWidth="1"/>
    <col min="770" max="770" width="14.42578125" style="138" bestFit="1" customWidth="1"/>
    <col min="771" max="771" width="20.85546875" style="138" customWidth="1"/>
    <col min="772" max="772" width="27.140625" style="138" bestFit="1" customWidth="1"/>
    <col min="773" max="773" width="14.85546875" style="138" customWidth="1"/>
    <col min="774" max="774" width="25.140625" style="138" customWidth="1"/>
    <col min="775" max="775" width="16.140625" style="138" customWidth="1"/>
    <col min="776" max="1024" width="9.140625" style="138"/>
    <col min="1025" max="1025" width="6.42578125" style="138" bestFit="1" customWidth="1"/>
    <col min="1026" max="1026" width="14.42578125" style="138" bestFit="1" customWidth="1"/>
    <col min="1027" max="1027" width="20.85546875" style="138" customWidth="1"/>
    <col min="1028" max="1028" width="27.140625" style="138" bestFit="1" customWidth="1"/>
    <col min="1029" max="1029" width="14.85546875" style="138" customWidth="1"/>
    <col min="1030" max="1030" width="25.140625" style="138" customWidth="1"/>
    <col min="1031" max="1031" width="16.140625" style="138" customWidth="1"/>
    <col min="1032" max="1280" width="9.140625" style="138"/>
    <col min="1281" max="1281" width="6.42578125" style="138" bestFit="1" customWidth="1"/>
    <col min="1282" max="1282" width="14.42578125" style="138" bestFit="1" customWidth="1"/>
    <col min="1283" max="1283" width="20.85546875" style="138" customWidth="1"/>
    <col min="1284" max="1284" width="27.140625" style="138" bestFit="1" customWidth="1"/>
    <col min="1285" max="1285" width="14.85546875" style="138" customWidth="1"/>
    <col min="1286" max="1286" width="25.140625" style="138" customWidth="1"/>
    <col min="1287" max="1287" width="16.140625" style="138" customWidth="1"/>
    <col min="1288" max="1536" width="9.140625" style="138"/>
    <col min="1537" max="1537" width="6.42578125" style="138" bestFit="1" customWidth="1"/>
    <col min="1538" max="1538" width="14.42578125" style="138" bestFit="1" customWidth="1"/>
    <col min="1539" max="1539" width="20.85546875" style="138" customWidth="1"/>
    <col min="1540" max="1540" width="27.140625" style="138" bestFit="1" customWidth="1"/>
    <col min="1541" max="1541" width="14.85546875" style="138" customWidth="1"/>
    <col min="1542" max="1542" width="25.140625" style="138" customWidth="1"/>
    <col min="1543" max="1543" width="16.140625" style="138" customWidth="1"/>
    <col min="1544" max="1792" width="9.140625" style="138"/>
    <col min="1793" max="1793" width="6.42578125" style="138" bestFit="1" customWidth="1"/>
    <col min="1794" max="1794" width="14.42578125" style="138" bestFit="1" customWidth="1"/>
    <col min="1795" max="1795" width="20.85546875" style="138" customWidth="1"/>
    <col min="1796" max="1796" width="27.140625" style="138" bestFit="1" customWidth="1"/>
    <col min="1797" max="1797" width="14.85546875" style="138" customWidth="1"/>
    <col min="1798" max="1798" width="25.140625" style="138" customWidth="1"/>
    <col min="1799" max="1799" width="16.140625" style="138" customWidth="1"/>
    <col min="1800" max="2048" width="9.140625" style="138"/>
    <col min="2049" max="2049" width="6.42578125" style="138" bestFit="1" customWidth="1"/>
    <col min="2050" max="2050" width="14.42578125" style="138" bestFit="1" customWidth="1"/>
    <col min="2051" max="2051" width="20.85546875" style="138" customWidth="1"/>
    <col min="2052" max="2052" width="27.140625" style="138" bestFit="1" customWidth="1"/>
    <col min="2053" max="2053" width="14.85546875" style="138" customWidth="1"/>
    <col min="2054" max="2054" width="25.140625" style="138" customWidth="1"/>
    <col min="2055" max="2055" width="16.140625" style="138" customWidth="1"/>
    <col min="2056" max="2304" width="9.140625" style="138"/>
    <col min="2305" max="2305" width="6.42578125" style="138" bestFit="1" customWidth="1"/>
    <col min="2306" max="2306" width="14.42578125" style="138" bestFit="1" customWidth="1"/>
    <col min="2307" max="2307" width="20.85546875" style="138" customWidth="1"/>
    <col min="2308" max="2308" width="27.140625" style="138" bestFit="1" customWidth="1"/>
    <col min="2309" max="2309" width="14.85546875" style="138" customWidth="1"/>
    <col min="2310" max="2310" width="25.140625" style="138" customWidth="1"/>
    <col min="2311" max="2311" width="16.140625" style="138" customWidth="1"/>
    <col min="2312" max="2560" width="9.140625" style="138"/>
    <col min="2561" max="2561" width="6.42578125" style="138" bestFit="1" customWidth="1"/>
    <col min="2562" max="2562" width="14.42578125" style="138" bestFit="1" customWidth="1"/>
    <col min="2563" max="2563" width="20.85546875" style="138" customWidth="1"/>
    <col min="2564" max="2564" width="27.140625" style="138" bestFit="1" customWidth="1"/>
    <col min="2565" max="2565" width="14.85546875" style="138" customWidth="1"/>
    <col min="2566" max="2566" width="25.140625" style="138" customWidth="1"/>
    <col min="2567" max="2567" width="16.140625" style="138" customWidth="1"/>
    <col min="2568" max="2816" width="9.140625" style="138"/>
    <col min="2817" max="2817" width="6.42578125" style="138" bestFit="1" customWidth="1"/>
    <col min="2818" max="2818" width="14.42578125" style="138" bestFit="1" customWidth="1"/>
    <col min="2819" max="2819" width="20.85546875" style="138" customWidth="1"/>
    <col min="2820" max="2820" width="27.140625" style="138" bestFit="1" customWidth="1"/>
    <col min="2821" max="2821" width="14.85546875" style="138" customWidth="1"/>
    <col min="2822" max="2822" width="25.140625" style="138" customWidth="1"/>
    <col min="2823" max="2823" width="16.140625" style="138" customWidth="1"/>
    <col min="2824" max="3072" width="9.140625" style="138"/>
    <col min="3073" max="3073" width="6.42578125" style="138" bestFit="1" customWidth="1"/>
    <col min="3074" max="3074" width="14.42578125" style="138" bestFit="1" customWidth="1"/>
    <col min="3075" max="3075" width="20.85546875" style="138" customWidth="1"/>
    <col min="3076" max="3076" width="27.140625" style="138" bestFit="1" customWidth="1"/>
    <col min="3077" max="3077" width="14.85546875" style="138" customWidth="1"/>
    <col min="3078" max="3078" width="25.140625" style="138" customWidth="1"/>
    <col min="3079" max="3079" width="16.140625" style="138" customWidth="1"/>
    <col min="3080" max="3328" width="9.140625" style="138"/>
    <col min="3329" max="3329" width="6.42578125" style="138" bestFit="1" customWidth="1"/>
    <col min="3330" max="3330" width="14.42578125" style="138" bestFit="1" customWidth="1"/>
    <col min="3331" max="3331" width="20.85546875" style="138" customWidth="1"/>
    <col min="3332" max="3332" width="27.140625" style="138" bestFit="1" customWidth="1"/>
    <col min="3333" max="3333" width="14.85546875" style="138" customWidth="1"/>
    <col min="3334" max="3334" width="25.140625" style="138" customWidth="1"/>
    <col min="3335" max="3335" width="16.140625" style="138" customWidth="1"/>
    <col min="3336" max="3584" width="9.140625" style="138"/>
    <col min="3585" max="3585" width="6.42578125" style="138" bestFit="1" customWidth="1"/>
    <col min="3586" max="3586" width="14.42578125" style="138" bestFit="1" customWidth="1"/>
    <col min="3587" max="3587" width="20.85546875" style="138" customWidth="1"/>
    <col min="3588" max="3588" width="27.140625" style="138" bestFit="1" customWidth="1"/>
    <col min="3589" max="3589" width="14.85546875" style="138" customWidth="1"/>
    <col min="3590" max="3590" width="25.140625" style="138" customWidth="1"/>
    <col min="3591" max="3591" width="16.140625" style="138" customWidth="1"/>
    <col min="3592" max="3840" width="9.140625" style="138"/>
    <col min="3841" max="3841" width="6.42578125" style="138" bestFit="1" customWidth="1"/>
    <col min="3842" max="3842" width="14.42578125" style="138" bestFit="1" customWidth="1"/>
    <col min="3843" max="3843" width="20.85546875" style="138" customWidth="1"/>
    <col min="3844" max="3844" width="27.140625" style="138" bestFit="1" customWidth="1"/>
    <col min="3845" max="3845" width="14.85546875" style="138" customWidth="1"/>
    <col min="3846" max="3846" width="25.140625" style="138" customWidth="1"/>
    <col min="3847" max="3847" width="16.140625" style="138" customWidth="1"/>
    <col min="3848" max="4096" width="9.140625" style="138"/>
    <col min="4097" max="4097" width="6.42578125" style="138" bestFit="1" customWidth="1"/>
    <col min="4098" max="4098" width="14.42578125" style="138" bestFit="1" customWidth="1"/>
    <col min="4099" max="4099" width="20.85546875" style="138" customWidth="1"/>
    <col min="4100" max="4100" width="27.140625" style="138" bestFit="1" customWidth="1"/>
    <col min="4101" max="4101" width="14.85546875" style="138" customWidth="1"/>
    <col min="4102" max="4102" width="25.140625" style="138" customWidth="1"/>
    <col min="4103" max="4103" width="16.140625" style="138" customWidth="1"/>
    <col min="4104" max="4352" width="9.140625" style="138"/>
    <col min="4353" max="4353" width="6.42578125" style="138" bestFit="1" customWidth="1"/>
    <col min="4354" max="4354" width="14.42578125" style="138" bestFit="1" customWidth="1"/>
    <col min="4355" max="4355" width="20.85546875" style="138" customWidth="1"/>
    <col min="4356" max="4356" width="27.140625" style="138" bestFit="1" customWidth="1"/>
    <col min="4357" max="4357" width="14.85546875" style="138" customWidth="1"/>
    <col min="4358" max="4358" width="25.140625" style="138" customWidth="1"/>
    <col min="4359" max="4359" width="16.140625" style="138" customWidth="1"/>
    <col min="4360" max="4608" width="9.140625" style="138"/>
    <col min="4609" max="4609" width="6.42578125" style="138" bestFit="1" customWidth="1"/>
    <col min="4610" max="4610" width="14.42578125" style="138" bestFit="1" customWidth="1"/>
    <col min="4611" max="4611" width="20.85546875" style="138" customWidth="1"/>
    <col min="4612" max="4612" width="27.140625" style="138" bestFit="1" customWidth="1"/>
    <col min="4613" max="4613" width="14.85546875" style="138" customWidth="1"/>
    <col min="4614" max="4614" width="25.140625" style="138" customWidth="1"/>
    <col min="4615" max="4615" width="16.140625" style="138" customWidth="1"/>
    <col min="4616" max="4864" width="9.140625" style="138"/>
    <col min="4865" max="4865" width="6.42578125" style="138" bestFit="1" customWidth="1"/>
    <col min="4866" max="4866" width="14.42578125" style="138" bestFit="1" customWidth="1"/>
    <col min="4867" max="4867" width="20.85546875" style="138" customWidth="1"/>
    <col min="4868" max="4868" width="27.140625" style="138" bestFit="1" customWidth="1"/>
    <col min="4869" max="4869" width="14.85546875" style="138" customWidth="1"/>
    <col min="4870" max="4870" width="25.140625" style="138" customWidth="1"/>
    <col min="4871" max="4871" width="16.140625" style="138" customWidth="1"/>
    <col min="4872" max="5120" width="9.140625" style="138"/>
    <col min="5121" max="5121" width="6.42578125" style="138" bestFit="1" customWidth="1"/>
    <col min="5122" max="5122" width="14.42578125" style="138" bestFit="1" customWidth="1"/>
    <col min="5123" max="5123" width="20.85546875" style="138" customWidth="1"/>
    <col min="5124" max="5124" width="27.140625" style="138" bestFit="1" customWidth="1"/>
    <col min="5125" max="5125" width="14.85546875" style="138" customWidth="1"/>
    <col min="5126" max="5126" width="25.140625" style="138" customWidth="1"/>
    <col min="5127" max="5127" width="16.140625" style="138" customWidth="1"/>
    <col min="5128" max="5376" width="9.140625" style="138"/>
    <col min="5377" max="5377" width="6.42578125" style="138" bestFit="1" customWidth="1"/>
    <col min="5378" max="5378" width="14.42578125" style="138" bestFit="1" customWidth="1"/>
    <col min="5379" max="5379" width="20.85546875" style="138" customWidth="1"/>
    <col min="5380" max="5380" width="27.140625" style="138" bestFit="1" customWidth="1"/>
    <col min="5381" max="5381" width="14.85546875" style="138" customWidth="1"/>
    <col min="5382" max="5382" width="25.140625" style="138" customWidth="1"/>
    <col min="5383" max="5383" width="16.140625" style="138" customWidth="1"/>
    <col min="5384" max="5632" width="9.140625" style="138"/>
    <col min="5633" max="5633" width="6.42578125" style="138" bestFit="1" customWidth="1"/>
    <col min="5634" max="5634" width="14.42578125" style="138" bestFit="1" customWidth="1"/>
    <col min="5635" max="5635" width="20.85546875" style="138" customWidth="1"/>
    <col min="5636" max="5636" width="27.140625" style="138" bestFit="1" customWidth="1"/>
    <col min="5637" max="5637" width="14.85546875" style="138" customWidth="1"/>
    <col min="5638" max="5638" width="25.140625" style="138" customWidth="1"/>
    <col min="5639" max="5639" width="16.140625" style="138" customWidth="1"/>
    <col min="5640" max="5888" width="9.140625" style="138"/>
    <col min="5889" max="5889" width="6.42578125" style="138" bestFit="1" customWidth="1"/>
    <col min="5890" max="5890" width="14.42578125" style="138" bestFit="1" customWidth="1"/>
    <col min="5891" max="5891" width="20.85546875" style="138" customWidth="1"/>
    <col min="5892" max="5892" width="27.140625" style="138" bestFit="1" customWidth="1"/>
    <col min="5893" max="5893" width="14.85546875" style="138" customWidth="1"/>
    <col min="5894" max="5894" width="25.140625" style="138" customWidth="1"/>
    <col min="5895" max="5895" width="16.140625" style="138" customWidth="1"/>
    <col min="5896" max="6144" width="9.140625" style="138"/>
    <col min="6145" max="6145" width="6.42578125" style="138" bestFit="1" customWidth="1"/>
    <col min="6146" max="6146" width="14.42578125" style="138" bestFit="1" customWidth="1"/>
    <col min="6147" max="6147" width="20.85546875" style="138" customWidth="1"/>
    <col min="6148" max="6148" width="27.140625" style="138" bestFit="1" customWidth="1"/>
    <col min="6149" max="6149" width="14.85546875" style="138" customWidth="1"/>
    <col min="6150" max="6150" width="25.140625" style="138" customWidth="1"/>
    <col min="6151" max="6151" width="16.140625" style="138" customWidth="1"/>
    <col min="6152" max="6400" width="9.140625" style="138"/>
    <col min="6401" max="6401" width="6.42578125" style="138" bestFit="1" customWidth="1"/>
    <col min="6402" max="6402" width="14.42578125" style="138" bestFit="1" customWidth="1"/>
    <col min="6403" max="6403" width="20.85546875" style="138" customWidth="1"/>
    <col min="6404" max="6404" width="27.140625" style="138" bestFit="1" customWidth="1"/>
    <col min="6405" max="6405" width="14.85546875" style="138" customWidth="1"/>
    <col min="6406" max="6406" width="25.140625" style="138" customWidth="1"/>
    <col min="6407" max="6407" width="16.140625" style="138" customWidth="1"/>
    <col min="6408" max="6656" width="9.140625" style="138"/>
    <col min="6657" max="6657" width="6.42578125" style="138" bestFit="1" customWidth="1"/>
    <col min="6658" max="6658" width="14.42578125" style="138" bestFit="1" customWidth="1"/>
    <col min="6659" max="6659" width="20.85546875" style="138" customWidth="1"/>
    <col min="6660" max="6660" width="27.140625" style="138" bestFit="1" customWidth="1"/>
    <col min="6661" max="6661" width="14.85546875" style="138" customWidth="1"/>
    <col min="6662" max="6662" width="25.140625" style="138" customWidth="1"/>
    <col min="6663" max="6663" width="16.140625" style="138" customWidth="1"/>
    <col min="6664" max="6912" width="9.140625" style="138"/>
    <col min="6913" max="6913" width="6.42578125" style="138" bestFit="1" customWidth="1"/>
    <col min="6914" max="6914" width="14.42578125" style="138" bestFit="1" customWidth="1"/>
    <col min="6915" max="6915" width="20.85546875" style="138" customWidth="1"/>
    <col min="6916" max="6916" width="27.140625" style="138" bestFit="1" customWidth="1"/>
    <col min="6917" max="6917" width="14.85546875" style="138" customWidth="1"/>
    <col min="6918" max="6918" width="25.140625" style="138" customWidth="1"/>
    <col min="6919" max="6919" width="16.140625" style="138" customWidth="1"/>
    <col min="6920" max="7168" width="9.140625" style="138"/>
    <col min="7169" max="7169" width="6.42578125" style="138" bestFit="1" customWidth="1"/>
    <col min="7170" max="7170" width="14.42578125" style="138" bestFit="1" customWidth="1"/>
    <col min="7171" max="7171" width="20.85546875" style="138" customWidth="1"/>
    <col min="7172" max="7172" width="27.140625" style="138" bestFit="1" customWidth="1"/>
    <col min="7173" max="7173" width="14.85546875" style="138" customWidth="1"/>
    <col min="7174" max="7174" width="25.140625" style="138" customWidth="1"/>
    <col min="7175" max="7175" width="16.140625" style="138" customWidth="1"/>
    <col min="7176" max="7424" width="9.140625" style="138"/>
    <col min="7425" max="7425" width="6.42578125" style="138" bestFit="1" customWidth="1"/>
    <col min="7426" max="7426" width="14.42578125" style="138" bestFit="1" customWidth="1"/>
    <col min="7427" max="7427" width="20.85546875" style="138" customWidth="1"/>
    <col min="7428" max="7428" width="27.140625" style="138" bestFit="1" customWidth="1"/>
    <col min="7429" max="7429" width="14.85546875" style="138" customWidth="1"/>
    <col min="7430" max="7430" width="25.140625" style="138" customWidth="1"/>
    <col min="7431" max="7431" width="16.140625" style="138" customWidth="1"/>
    <col min="7432" max="7680" width="9.140625" style="138"/>
    <col min="7681" max="7681" width="6.42578125" style="138" bestFit="1" customWidth="1"/>
    <col min="7682" max="7682" width="14.42578125" style="138" bestFit="1" customWidth="1"/>
    <col min="7683" max="7683" width="20.85546875" style="138" customWidth="1"/>
    <col min="7684" max="7684" width="27.140625" style="138" bestFit="1" customWidth="1"/>
    <col min="7685" max="7685" width="14.85546875" style="138" customWidth="1"/>
    <col min="7686" max="7686" width="25.140625" style="138" customWidth="1"/>
    <col min="7687" max="7687" width="16.140625" style="138" customWidth="1"/>
    <col min="7688" max="7936" width="9.140625" style="138"/>
    <col min="7937" max="7937" width="6.42578125" style="138" bestFit="1" customWidth="1"/>
    <col min="7938" max="7938" width="14.42578125" style="138" bestFit="1" customWidth="1"/>
    <col min="7939" max="7939" width="20.85546875" style="138" customWidth="1"/>
    <col min="7940" max="7940" width="27.140625" style="138" bestFit="1" customWidth="1"/>
    <col min="7941" max="7941" width="14.85546875" style="138" customWidth="1"/>
    <col min="7942" max="7942" width="25.140625" style="138" customWidth="1"/>
    <col min="7943" max="7943" width="16.140625" style="138" customWidth="1"/>
    <col min="7944" max="8192" width="9.140625" style="138"/>
    <col min="8193" max="8193" width="6.42578125" style="138" bestFit="1" customWidth="1"/>
    <col min="8194" max="8194" width="14.42578125" style="138" bestFit="1" customWidth="1"/>
    <col min="8195" max="8195" width="20.85546875" style="138" customWidth="1"/>
    <col min="8196" max="8196" width="27.140625" style="138" bestFit="1" customWidth="1"/>
    <col min="8197" max="8197" width="14.85546875" style="138" customWidth="1"/>
    <col min="8198" max="8198" width="25.140625" style="138" customWidth="1"/>
    <col min="8199" max="8199" width="16.140625" style="138" customWidth="1"/>
    <col min="8200" max="8448" width="9.140625" style="138"/>
    <col min="8449" max="8449" width="6.42578125" style="138" bestFit="1" customWidth="1"/>
    <col min="8450" max="8450" width="14.42578125" style="138" bestFit="1" customWidth="1"/>
    <col min="8451" max="8451" width="20.85546875" style="138" customWidth="1"/>
    <col min="8452" max="8452" width="27.140625" style="138" bestFit="1" customWidth="1"/>
    <col min="8453" max="8453" width="14.85546875" style="138" customWidth="1"/>
    <col min="8454" max="8454" width="25.140625" style="138" customWidth="1"/>
    <col min="8455" max="8455" width="16.140625" style="138" customWidth="1"/>
    <col min="8456" max="8704" width="9.140625" style="138"/>
    <col min="8705" max="8705" width="6.42578125" style="138" bestFit="1" customWidth="1"/>
    <col min="8706" max="8706" width="14.42578125" style="138" bestFit="1" customWidth="1"/>
    <col min="8707" max="8707" width="20.85546875" style="138" customWidth="1"/>
    <col min="8708" max="8708" width="27.140625" style="138" bestFit="1" customWidth="1"/>
    <col min="8709" max="8709" width="14.85546875" style="138" customWidth="1"/>
    <col min="8710" max="8710" width="25.140625" style="138" customWidth="1"/>
    <col min="8711" max="8711" width="16.140625" style="138" customWidth="1"/>
    <col min="8712" max="8960" width="9.140625" style="138"/>
    <col min="8961" max="8961" width="6.42578125" style="138" bestFit="1" customWidth="1"/>
    <col min="8962" max="8962" width="14.42578125" style="138" bestFit="1" customWidth="1"/>
    <col min="8963" max="8963" width="20.85546875" style="138" customWidth="1"/>
    <col min="8964" max="8964" width="27.140625" style="138" bestFit="1" customWidth="1"/>
    <col min="8965" max="8965" width="14.85546875" style="138" customWidth="1"/>
    <col min="8966" max="8966" width="25.140625" style="138" customWidth="1"/>
    <col min="8967" max="8967" width="16.140625" style="138" customWidth="1"/>
    <col min="8968" max="9216" width="9.140625" style="138"/>
    <col min="9217" max="9217" width="6.42578125" style="138" bestFit="1" customWidth="1"/>
    <col min="9218" max="9218" width="14.42578125" style="138" bestFit="1" customWidth="1"/>
    <col min="9219" max="9219" width="20.85546875" style="138" customWidth="1"/>
    <col min="9220" max="9220" width="27.140625" style="138" bestFit="1" customWidth="1"/>
    <col min="9221" max="9221" width="14.85546875" style="138" customWidth="1"/>
    <col min="9222" max="9222" width="25.140625" style="138" customWidth="1"/>
    <col min="9223" max="9223" width="16.140625" style="138" customWidth="1"/>
    <col min="9224" max="9472" width="9.140625" style="138"/>
    <col min="9473" max="9473" width="6.42578125" style="138" bestFit="1" customWidth="1"/>
    <col min="9474" max="9474" width="14.42578125" style="138" bestFit="1" customWidth="1"/>
    <col min="9475" max="9475" width="20.85546875" style="138" customWidth="1"/>
    <col min="9476" max="9476" width="27.140625" style="138" bestFit="1" customWidth="1"/>
    <col min="9477" max="9477" width="14.85546875" style="138" customWidth="1"/>
    <col min="9478" max="9478" width="25.140625" style="138" customWidth="1"/>
    <col min="9479" max="9479" width="16.140625" style="138" customWidth="1"/>
    <col min="9480" max="9728" width="9.140625" style="138"/>
    <col min="9729" max="9729" width="6.42578125" style="138" bestFit="1" customWidth="1"/>
    <col min="9730" max="9730" width="14.42578125" style="138" bestFit="1" customWidth="1"/>
    <col min="9731" max="9731" width="20.85546875" style="138" customWidth="1"/>
    <col min="9732" max="9732" width="27.140625" style="138" bestFit="1" customWidth="1"/>
    <col min="9733" max="9733" width="14.85546875" style="138" customWidth="1"/>
    <col min="9734" max="9734" width="25.140625" style="138" customWidth="1"/>
    <col min="9735" max="9735" width="16.140625" style="138" customWidth="1"/>
    <col min="9736" max="9984" width="9.140625" style="138"/>
    <col min="9985" max="9985" width="6.42578125" style="138" bestFit="1" customWidth="1"/>
    <col min="9986" max="9986" width="14.42578125" style="138" bestFit="1" customWidth="1"/>
    <col min="9987" max="9987" width="20.85546875" style="138" customWidth="1"/>
    <col min="9988" max="9988" width="27.140625" style="138" bestFit="1" customWidth="1"/>
    <col min="9989" max="9989" width="14.85546875" style="138" customWidth="1"/>
    <col min="9990" max="9990" width="25.140625" style="138" customWidth="1"/>
    <col min="9991" max="9991" width="16.140625" style="138" customWidth="1"/>
    <col min="9992" max="10240" width="9.140625" style="138"/>
    <col min="10241" max="10241" width="6.42578125" style="138" bestFit="1" customWidth="1"/>
    <col min="10242" max="10242" width="14.42578125" style="138" bestFit="1" customWidth="1"/>
    <col min="10243" max="10243" width="20.85546875" style="138" customWidth="1"/>
    <col min="10244" max="10244" width="27.140625" style="138" bestFit="1" customWidth="1"/>
    <col min="10245" max="10245" width="14.85546875" style="138" customWidth="1"/>
    <col min="10246" max="10246" width="25.140625" style="138" customWidth="1"/>
    <col min="10247" max="10247" width="16.140625" style="138" customWidth="1"/>
    <col min="10248" max="10496" width="9.140625" style="138"/>
    <col min="10497" max="10497" width="6.42578125" style="138" bestFit="1" customWidth="1"/>
    <col min="10498" max="10498" width="14.42578125" style="138" bestFit="1" customWidth="1"/>
    <col min="10499" max="10499" width="20.85546875" style="138" customWidth="1"/>
    <col min="10500" max="10500" width="27.140625" style="138" bestFit="1" customWidth="1"/>
    <col min="10501" max="10501" width="14.85546875" style="138" customWidth="1"/>
    <col min="10502" max="10502" width="25.140625" style="138" customWidth="1"/>
    <col min="10503" max="10503" width="16.140625" style="138" customWidth="1"/>
    <col min="10504" max="10752" width="9.140625" style="138"/>
    <col min="10753" max="10753" width="6.42578125" style="138" bestFit="1" customWidth="1"/>
    <col min="10754" max="10754" width="14.42578125" style="138" bestFit="1" customWidth="1"/>
    <col min="10755" max="10755" width="20.85546875" style="138" customWidth="1"/>
    <col min="10756" max="10756" width="27.140625" style="138" bestFit="1" customWidth="1"/>
    <col min="10757" max="10757" width="14.85546875" style="138" customWidth="1"/>
    <col min="10758" max="10758" width="25.140625" style="138" customWidth="1"/>
    <col min="10759" max="10759" width="16.140625" style="138" customWidth="1"/>
    <col min="10760" max="11008" width="9.140625" style="138"/>
    <col min="11009" max="11009" width="6.42578125" style="138" bestFit="1" customWidth="1"/>
    <col min="11010" max="11010" width="14.42578125" style="138" bestFit="1" customWidth="1"/>
    <col min="11011" max="11011" width="20.85546875" style="138" customWidth="1"/>
    <col min="11012" max="11012" width="27.140625" style="138" bestFit="1" customWidth="1"/>
    <col min="11013" max="11013" width="14.85546875" style="138" customWidth="1"/>
    <col min="11014" max="11014" width="25.140625" style="138" customWidth="1"/>
    <col min="11015" max="11015" width="16.140625" style="138" customWidth="1"/>
    <col min="11016" max="11264" width="9.140625" style="138"/>
    <col min="11265" max="11265" width="6.42578125" style="138" bestFit="1" customWidth="1"/>
    <col min="11266" max="11266" width="14.42578125" style="138" bestFit="1" customWidth="1"/>
    <col min="11267" max="11267" width="20.85546875" style="138" customWidth="1"/>
    <col min="11268" max="11268" width="27.140625" style="138" bestFit="1" customWidth="1"/>
    <col min="11269" max="11269" width="14.85546875" style="138" customWidth="1"/>
    <col min="11270" max="11270" width="25.140625" style="138" customWidth="1"/>
    <col min="11271" max="11271" width="16.140625" style="138" customWidth="1"/>
    <col min="11272" max="11520" width="9.140625" style="138"/>
    <col min="11521" max="11521" width="6.42578125" style="138" bestFit="1" customWidth="1"/>
    <col min="11522" max="11522" width="14.42578125" style="138" bestFit="1" customWidth="1"/>
    <col min="11523" max="11523" width="20.85546875" style="138" customWidth="1"/>
    <col min="11524" max="11524" width="27.140625" style="138" bestFit="1" customWidth="1"/>
    <col min="11525" max="11525" width="14.85546875" style="138" customWidth="1"/>
    <col min="11526" max="11526" width="25.140625" style="138" customWidth="1"/>
    <col min="11527" max="11527" width="16.140625" style="138" customWidth="1"/>
    <col min="11528" max="11776" width="9.140625" style="138"/>
    <col min="11777" max="11777" width="6.42578125" style="138" bestFit="1" customWidth="1"/>
    <col min="11778" max="11778" width="14.42578125" style="138" bestFit="1" customWidth="1"/>
    <col min="11779" max="11779" width="20.85546875" style="138" customWidth="1"/>
    <col min="11780" max="11780" width="27.140625" style="138" bestFit="1" customWidth="1"/>
    <col min="11781" max="11781" width="14.85546875" style="138" customWidth="1"/>
    <col min="11782" max="11782" width="25.140625" style="138" customWidth="1"/>
    <col min="11783" max="11783" width="16.140625" style="138" customWidth="1"/>
    <col min="11784" max="12032" width="9.140625" style="138"/>
    <col min="12033" max="12033" width="6.42578125" style="138" bestFit="1" customWidth="1"/>
    <col min="12034" max="12034" width="14.42578125" style="138" bestFit="1" customWidth="1"/>
    <col min="12035" max="12035" width="20.85546875" style="138" customWidth="1"/>
    <col min="12036" max="12036" width="27.140625" style="138" bestFit="1" customWidth="1"/>
    <col min="12037" max="12037" width="14.85546875" style="138" customWidth="1"/>
    <col min="12038" max="12038" width="25.140625" style="138" customWidth="1"/>
    <col min="12039" max="12039" width="16.140625" style="138" customWidth="1"/>
    <col min="12040" max="12288" width="9.140625" style="138"/>
    <col min="12289" max="12289" width="6.42578125" style="138" bestFit="1" customWidth="1"/>
    <col min="12290" max="12290" width="14.42578125" style="138" bestFit="1" customWidth="1"/>
    <col min="12291" max="12291" width="20.85546875" style="138" customWidth="1"/>
    <col min="12292" max="12292" width="27.140625" style="138" bestFit="1" customWidth="1"/>
    <col min="12293" max="12293" width="14.85546875" style="138" customWidth="1"/>
    <col min="12294" max="12294" width="25.140625" style="138" customWidth="1"/>
    <col min="12295" max="12295" width="16.140625" style="138" customWidth="1"/>
    <col min="12296" max="12544" width="9.140625" style="138"/>
    <col min="12545" max="12545" width="6.42578125" style="138" bestFit="1" customWidth="1"/>
    <col min="12546" max="12546" width="14.42578125" style="138" bestFit="1" customWidth="1"/>
    <col min="12547" max="12547" width="20.85546875" style="138" customWidth="1"/>
    <col min="12548" max="12548" width="27.140625" style="138" bestFit="1" customWidth="1"/>
    <col min="12549" max="12549" width="14.85546875" style="138" customWidth="1"/>
    <col min="12550" max="12550" width="25.140625" style="138" customWidth="1"/>
    <col min="12551" max="12551" width="16.140625" style="138" customWidth="1"/>
    <col min="12552" max="12800" width="9.140625" style="138"/>
    <col min="12801" max="12801" width="6.42578125" style="138" bestFit="1" customWidth="1"/>
    <col min="12802" max="12802" width="14.42578125" style="138" bestFit="1" customWidth="1"/>
    <col min="12803" max="12803" width="20.85546875" style="138" customWidth="1"/>
    <col min="12804" max="12804" width="27.140625" style="138" bestFit="1" customWidth="1"/>
    <col min="12805" max="12805" width="14.85546875" style="138" customWidth="1"/>
    <col min="12806" max="12806" width="25.140625" style="138" customWidth="1"/>
    <col min="12807" max="12807" width="16.140625" style="138" customWidth="1"/>
    <col min="12808" max="13056" width="9.140625" style="138"/>
    <col min="13057" max="13057" width="6.42578125" style="138" bestFit="1" customWidth="1"/>
    <col min="13058" max="13058" width="14.42578125" style="138" bestFit="1" customWidth="1"/>
    <col min="13059" max="13059" width="20.85546875" style="138" customWidth="1"/>
    <col min="13060" max="13060" width="27.140625" style="138" bestFit="1" customWidth="1"/>
    <col min="13061" max="13061" width="14.85546875" style="138" customWidth="1"/>
    <col min="13062" max="13062" width="25.140625" style="138" customWidth="1"/>
    <col min="13063" max="13063" width="16.140625" style="138" customWidth="1"/>
    <col min="13064" max="13312" width="9.140625" style="138"/>
    <col min="13313" max="13313" width="6.42578125" style="138" bestFit="1" customWidth="1"/>
    <col min="13314" max="13314" width="14.42578125" style="138" bestFit="1" customWidth="1"/>
    <col min="13315" max="13315" width="20.85546875" style="138" customWidth="1"/>
    <col min="13316" max="13316" width="27.140625" style="138" bestFit="1" customWidth="1"/>
    <col min="13317" max="13317" width="14.85546875" style="138" customWidth="1"/>
    <col min="13318" max="13318" width="25.140625" style="138" customWidth="1"/>
    <col min="13319" max="13319" width="16.140625" style="138" customWidth="1"/>
    <col min="13320" max="13568" width="9.140625" style="138"/>
    <col min="13569" max="13569" width="6.42578125" style="138" bestFit="1" customWidth="1"/>
    <col min="13570" max="13570" width="14.42578125" style="138" bestFit="1" customWidth="1"/>
    <col min="13571" max="13571" width="20.85546875" style="138" customWidth="1"/>
    <col min="13572" max="13572" width="27.140625" style="138" bestFit="1" customWidth="1"/>
    <col min="13573" max="13573" width="14.85546875" style="138" customWidth="1"/>
    <col min="13574" max="13574" width="25.140625" style="138" customWidth="1"/>
    <col min="13575" max="13575" width="16.140625" style="138" customWidth="1"/>
    <col min="13576" max="13824" width="9.140625" style="138"/>
    <col min="13825" max="13825" width="6.42578125" style="138" bestFit="1" customWidth="1"/>
    <col min="13826" max="13826" width="14.42578125" style="138" bestFit="1" customWidth="1"/>
    <col min="13827" max="13827" width="20.85546875" style="138" customWidth="1"/>
    <col min="13828" max="13828" width="27.140625" style="138" bestFit="1" customWidth="1"/>
    <col min="13829" max="13829" width="14.85546875" style="138" customWidth="1"/>
    <col min="13830" max="13830" width="25.140625" style="138" customWidth="1"/>
    <col min="13831" max="13831" width="16.140625" style="138" customWidth="1"/>
    <col min="13832" max="14080" width="9.140625" style="138"/>
    <col min="14081" max="14081" width="6.42578125" style="138" bestFit="1" customWidth="1"/>
    <col min="14082" max="14082" width="14.42578125" style="138" bestFit="1" customWidth="1"/>
    <col min="14083" max="14083" width="20.85546875" style="138" customWidth="1"/>
    <col min="14084" max="14084" width="27.140625" style="138" bestFit="1" customWidth="1"/>
    <col min="14085" max="14085" width="14.85546875" style="138" customWidth="1"/>
    <col min="14086" max="14086" width="25.140625" style="138" customWidth="1"/>
    <col min="14087" max="14087" width="16.140625" style="138" customWidth="1"/>
    <col min="14088" max="14336" width="9.140625" style="138"/>
    <col min="14337" max="14337" width="6.42578125" style="138" bestFit="1" customWidth="1"/>
    <col min="14338" max="14338" width="14.42578125" style="138" bestFit="1" customWidth="1"/>
    <col min="14339" max="14339" width="20.85546875" style="138" customWidth="1"/>
    <col min="14340" max="14340" width="27.140625" style="138" bestFit="1" customWidth="1"/>
    <col min="14341" max="14341" width="14.85546875" style="138" customWidth="1"/>
    <col min="14342" max="14342" width="25.140625" style="138" customWidth="1"/>
    <col min="14343" max="14343" width="16.140625" style="138" customWidth="1"/>
    <col min="14344" max="14592" width="9.140625" style="138"/>
    <col min="14593" max="14593" width="6.42578125" style="138" bestFit="1" customWidth="1"/>
    <col min="14594" max="14594" width="14.42578125" style="138" bestFit="1" customWidth="1"/>
    <col min="14595" max="14595" width="20.85546875" style="138" customWidth="1"/>
    <col min="14596" max="14596" width="27.140625" style="138" bestFit="1" customWidth="1"/>
    <col min="14597" max="14597" width="14.85546875" style="138" customWidth="1"/>
    <col min="14598" max="14598" width="25.140625" style="138" customWidth="1"/>
    <col min="14599" max="14599" width="16.140625" style="138" customWidth="1"/>
    <col min="14600" max="14848" width="9.140625" style="138"/>
    <col min="14849" max="14849" width="6.42578125" style="138" bestFit="1" customWidth="1"/>
    <col min="14850" max="14850" width="14.42578125" style="138" bestFit="1" customWidth="1"/>
    <col min="14851" max="14851" width="20.85546875" style="138" customWidth="1"/>
    <col min="14852" max="14852" width="27.140625" style="138" bestFit="1" customWidth="1"/>
    <col min="14853" max="14853" width="14.85546875" style="138" customWidth="1"/>
    <col min="14854" max="14854" width="25.140625" style="138" customWidth="1"/>
    <col min="14855" max="14855" width="16.140625" style="138" customWidth="1"/>
    <col min="14856" max="15104" width="9.140625" style="138"/>
    <col min="15105" max="15105" width="6.42578125" style="138" bestFit="1" customWidth="1"/>
    <col min="15106" max="15106" width="14.42578125" style="138" bestFit="1" customWidth="1"/>
    <col min="15107" max="15107" width="20.85546875" style="138" customWidth="1"/>
    <col min="15108" max="15108" width="27.140625" style="138" bestFit="1" customWidth="1"/>
    <col min="15109" max="15109" width="14.85546875" style="138" customWidth="1"/>
    <col min="15110" max="15110" width="25.140625" style="138" customWidth="1"/>
    <col min="15111" max="15111" width="16.140625" style="138" customWidth="1"/>
    <col min="15112" max="15360" width="9.140625" style="138"/>
    <col min="15361" max="15361" width="6.42578125" style="138" bestFit="1" customWidth="1"/>
    <col min="15362" max="15362" width="14.42578125" style="138" bestFit="1" customWidth="1"/>
    <col min="15363" max="15363" width="20.85546875" style="138" customWidth="1"/>
    <col min="15364" max="15364" width="27.140625" style="138" bestFit="1" customWidth="1"/>
    <col min="15365" max="15365" width="14.85546875" style="138" customWidth="1"/>
    <col min="15366" max="15366" width="25.140625" style="138" customWidth="1"/>
    <col min="15367" max="15367" width="16.140625" style="138" customWidth="1"/>
    <col min="15368" max="15616" width="9.140625" style="138"/>
    <col min="15617" max="15617" width="6.42578125" style="138" bestFit="1" customWidth="1"/>
    <col min="15618" max="15618" width="14.42578125" style="138" bestFit="1" customWidth="1"/>
    <col min="15619" max="15619" width="20.85546875" style="138" customWidth="1"/>
    <col min="15620" max="15620" width="27.140625" style="138" bestFit="1" customWidth="1"/>
    <col min="15621" max="15621" width="14.85546875" style="138" customWidth="1"/>
    <col min="15622" max="15622" width="25.140625" style="138" customWidth="1"/>
    <col min="15623" max="15623" width="16.140625" style="138" customWidth="1"/>
    <col min="15624" max="15872" width="9.140625" style="138"/>
    <col min="15873" max="15873" width="6.42578125" style="138" bestFit="1" customWidth="1"/>
    <col min="15874" max="15874" width="14.42578125" style="138" bestFit="1" customWidth="1"/>
    <col min="15875" max="15875" width="20.85546875" style="138" customWidth="1"/>
    <col min="15876" max="15876" width="27.140625" style="138" bestFit="1" customWidth="1"/>
    <col min="15877" max="15877" width="14.85546875" style="138" customWidth="1"/>
    <col min="15878" max="15878" width="25.140625" style="138" customWidth="1"/>
    <col min="15879" max="15879" width="16.140625" style="138" customWidth="1"/>
    <col min="15880" max="16128" width="9.140625" style="138"/>
    <col min="16129" max="16129" width="6.42578125" style="138" bestFit="1" customWidth="1"/>
    <col min="16130" max="16130" width="14.42578125" style="138" bestFit="1" customWidth="1"/>
    <col min="16131" max="16131" width="20.85546875" style="138" customWidth="1"/>
    <col min="16132" max="16132" width="27.140625" style="138" bestFit="1" customWidth="1"/>
    <col min="16133" max="16133" width="14.85546875" style="138" customWidth="1"/>
    <col min="16134" max="16134" width="25.140625" style="138" customWidth="1"/>
    <col min="16135" max="16135" width="16.140625" style="138" customWidth="1"/>
    <col min="16136" max="16384" width="9.140625" style="138"/>
  </cols>
  <sheetData>
    <row r="1" spans="1:8" ht="30" customHeight="1">
      <c r="C1" s="662" t="s">
        <v>1078</v>
      </c>
      <c r="D1" s="662"/>
      <c r="E1" s="662"/>
    </row>
    <row r="2" spans="1:8" s="132" customFormat="1" ht="37.5" customHeight="1">
      <c r="A2" s="133" t="s">
        <v>51</v>
      </c>
      <c r="B2" s="133" t="s">
        <v>696</v>
      </c>
      <c r="C2" s="133" t="s">
        <v>22</v>
      </c>
      <c r="D2" s="133" t="s">
        <v>52</v>
      </c>
      <c r="E2" s="133" t="s">
        <v>86</v>
      </c>
      <c r="F2" s="133" t="s">
        <v>53</v>
      </c>
      <c r="G2" s="132" t="s">
        <v>620</v>
      </c>
      <c r="H2" s="8" t="s">
        <v>26</v>
      </c>
    </row>
    <row r="3" spans="1:8" s="134" customFormat="1" ht="27" customHeight="1">
      <c r="A3" s="32">
        <v>1</v>
      </c>
      <c r="B3" s="371" t="s">
        <v>7</v>
      </c>
      <c r="C3" s="236" t="s">
        <v>3</v>
      </c>
      <c r="D3" s="236" t="s">
        <v>621</v>
      </c>
      <c r="E3" s="236" t="s">
        <v>622</v>
      </c>
      <c r="F3" s="290">
        <v>629001</v>
      </c>
      <c r="G3" s="136">
        <v>33.58</v>
      </c>
      <c r="H3" s="136">
        <v>33.58</v>
      </c>
    </row>
    <row r="4" spans="1:8" ht="27" customHeight="1">
      <c r="A4" s="32">
        <v>1</v>
      </c>
      <c r="B4" s="371" t="s">
        <v>6</v>
      </c>
      <c r="C4" s="236" t="s">
        <v>3</v>
      </c>
      <c r="D4" s="236" t="s">
        <v>623</v>
      </c>
      <c r="E4" s="236" t="s">
        <v>624</v>
      </c>
      <c r="F4" s="57">
        <v>628941</v>
      </c>
      <c r="G4" s="136">
        <v>20.5</v>
      </c>
      <c r="H4" s="136">
        <v>7.3</v>
      </c>
    </row>
    <row r="5" spans="1:8" ht="27" customHeight="1">
      <c r="A5" s="32">
        <v>2</v>
      </c>
      <c r="B5" s="371" t="s">
        <v>6</v>
      </c>
      <c r="C5" s="236" t="s">
        <v>3</v>
      </c>
      <c r="D5" s="236" t="s">
        <v>623</v>
      </c>
      <c r="E5" s="236" t="s">
        <v>551</v>
      </c>
      <c r="F5" s="57">
        <v>629692</v>
      </c>
      <c r="G5" s="136">
        <v>24.87</v>
      </c>
      <c r="H5" s="136">
        <v>14.87</v>
      </c>
    </row>
    <row r="6" spans="1:8" ht="27" customHeight="1">
      <c r="A6" s="770">
        <v>3</v>
      </c>
      <c r="B6" s="371" t="s">
        <v>6</v>
      </c>
      <c r="C6" s="236" t="s">
        <v>3</v>
      </c>
      <c r="D6" s="236" t="s">
        <v>623</v>
      </c>
      <c r="E6" s="728" t="s">
        <v>625</v>
      </c>
      <c r="F6" s="57">
        <v>629325</v>
      </c>
      <c r="G6" s="137">
        <v>21.75</v>
      </c>
      <c r="H6" s="137">
        <v>9.76</v>
      </c>
    </row>
    <row r="7" spans="1:8" ht="27" customHeight="1">
      <c r="A7" s="771"/>
      <c r="B7" s="371" t="s">
        <v>6</v>
      </c>
      <c r="C7" s="236" t="s">
        <v>3</v>
      </c>
      <c r="D7" s="236" t="s">
        <v>625</v>
      </c>
      <c r="E7" s="779"/>
      <c r="F7" s="57">
        <v>629325</v>
      </c>
      <c r="G7" s="137">
        <v>34.5</v>
      </c>
      <c r="H7" s="137">
        <v>34.5</v>
      </c>
    </row>
    <row r="8" spans="1:8" ht="27" customHeight="1">
      <c r="A8" s="32">
        <v>4</v>
      </c>
      <c r="B8" s="371" t="s">
        <v>6</v>
      </c>
      <c r="C8" s="236" t="s">
        <v>3</v>
      </c>
      <c r="D8" s="236" t="s">
        <v>626</v>
      </c>
      <c r="E8" s="236" t="s">
        <v>626</v>
      </c>
      <c r="F8" s="57">
        <v>628929</v>
      </c>
      <c r="G8" s="137">
        <v>46.83</v>
      </c>
      <c r="H8" s="137">
        <v>46.83</v>
      </c>
    </row>
    <row r="9" spans="1:8" ht="27" customHeight="1">
      <c r="A9" s="32">
        <v>5</v>
      </c>
      <c r="B9" s="371" t="s">
        <v>6</v>
      </c>
      <c r="C9" s="236" t="s">
        <v>3</v>
      </c>
      <c r="D9" s="236" t="s">
        <v>3</v>
      </c>
      <c r="E9" s="236" t="s">
        <v>627</v>
      </c>
      <c r="F9" s="57">
        <v>628962</v>
      </c>
      <c r="G9" s="137">
        <v>47.68</v>
      </c>
      <c r="H9" s="137">
        <v>47.68</v>
      </c>
    </row>
    <row r="10" spans="1:8" ht="27" customHeight="1">
      <c r="A10" s="32">
        <v>6</v>
      </c>
      <c r="B10" s="371" t="s">
        <v>6</v>
      </c>
      <c r="C10" s="236" t="s">
        <v>3</v>
      </c>
      <c r="D10" s="236" t="s">
        <v>3</v>
      </c>
      <c r="E10" s="236" t="s">
        <v>3</v>
      </c>
      <c r="F10" s="57">
        <v>628997</v>
      </c>
      <c r="G10" s="136">
        <v>22.5</v>
      </c>
      <c r="H10" s="136">
        <v>12.6</v>
      </c>
    </row>
    <row r="11" spans="1:8" ht="27" customHeight="1">
      <c r="A11" s="32">
        <v>7</v>
      </c>
      <c r="B11" s="371" t="s">
        <v>6</v>
      </c>
      <c r="C11" s="236" t="s">
        <v>3</v>
      </c>
      <c r="D11" s="236" t="s">
        <v>3</v>
      </c>
      <c r="E11" s="236" t="s">
        <v>628</v>
      </c>
      <c r="F11" s="57">
        <v>629172</v>
      </c>
      <c r="G11" s="137">
        <v>205.42</v>
      </c>
      <c r="H11" s="137">
        <v>205.42</v>
      </c>
    </row>
    <row r="12" spans="1:8" ht="27" customHeight="1">
      <c r="A12" s="32">
        <v>8</v>
      </c>
      <c r="B12" s="371" t="s">
        <v>6</v>
      </c>
      <c r="C12" s="236" t="s">
        <v>3</v>
      </c>
      <c r="D12" s="236" t="s">
        <v>621</v>
      </c>
      <c r="E12" s="236" t="s">
        <v>622</v>
      </c>
      <c r="F12" s="57">
        <v>629001</v>
      </c>
      <c r="G12" s="137">
        <v>77.38</v>
      </c>
      <c r="H12" s="137">
        <v>77.38</v>
      </c>
    </row>
    <row r="13" spans="1:8" ht="27" customHeight="1">
      <c r="A13" s="32">
        <v>9</v>
      </c>
      <c r="B13" s="371" t="s">
        <v>6</v>
      </c>
      <c r="C13" s="236" t="s">
        <v>3</v>
      </c>
      <c r="D13" s="236" t="s">
        <v>621</v>
      </c>
      <c r="E13" s="236" t="s">
        <v>621</v>
      </c>
      <c r="F13" s="57">
        <v>629295</v>
      </c>
      <c r="G13" s="137">
        <v>20.6</v>
      </c>
      <c r="H13" s="137">
        <v>7.86</v>
      </c>
    </row>
    <row r="14" spans="1:8" ht="27" customHeight="1">
      <c r="A14" s="32">
        <v>10</v>
      </c>
      <c r="B14" s="371" t="s">
        <v>6</v>
      </c>
      <c r="C14" s="236" t="s">
        <v>3</v>
      </c>
      <c r="D14" s="236" t="s">
        <v>621</v>
      </c>
      <c r="E14" s="236" t="s">
        <v>629</v>
      </c>
      <c r="F14" s="57">
        <v>629448</v>
      </c>
      <c r="G14" s="137">
        <v>21.76</v>
      </c>
      <c r="H14" s="137">
        <v>9.76</v>
      </c>
    </row>
    <row r="15" spans="1:8" ht="27" customHeight="1">
      <c r="A15" s="32">
        <v>11</v>
      </c>
      <c r="B15" s="371" t="s">
        <v>6</v>
      </c>
      <c r="C15" s="236" t="s">
        <v>3</v>
      </c>
      <c r="D15" s="236" t="s">
        <v>625</v>
      </c>
      <c r="E15" s="236" t="s">
        <v>630</v>
      </c>
      <c r="F15" s="57">
        <v>629443</v>
      </c>
      <c r="G15" s="137">
        <v>30.31</v>
      </c>
      <c r="H15" s="137">
        <v>30.31</v>
      </c>
    </row>
    <row r="16" spans="1:8" ht="27" customHeight="1">
      <c r="A16" s="32">
        <v>12</v>
      </c>
      <c r="B16" s="371" t="s">
        <v>6</v>
      </c>
      <c r="C16" s="236" t="s">
        <v>3</v>
      </c>
      <c r="D16" s="236" t="s">
        <v>625</v>
      </c>
      <c r="E16" s="236" t="s">
        <v>631</v>
      </c>
      <c r="F16" s="57">
        <v>629527</v>
      </c>
      <c r="G16" s="137">
        <v>36.51</v>
      </c>
      <c r="H16" s="137">
        <v>36.51</v>
      </c>
    </row>
  </sheetData>
  <mergeCells count="3">
    <mergeCell ref="A6:A7"/>
    <mergeCell ref="E6:E7"/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54"/>
  <dimension ref="A1:G62"/>
  <sheetViews>
    <sheetView view="pageBreakPreview" zoomScaleSheetLayoutView="100" workbookViewId="0">
      <selection activeCell="K14" sqref="K14"/>
    </sheetView>
  </sheetViews>
  <sheetFormatPr defaultRowHeight="21" customHeight="1"/>
  <cols>
    <col min="1" max="1" width="8.42578125" style="28" customWidth="1"/>
    <col min="2" max="2" width="19.42578125" style="28" customWidth="1"/>
    <col min="3" max="3" width="16.28515625" style="10" customWidth="1"/>
    <col min="4" max="4" width="21.85546875" style="10" customWidth="1"/>
    <col min="5" max="5" width="22.7109375" style="28" customWidth="1"/>
    <col min="6" max="6" width="22" style="28" customWidth="1"/>
    <col min="7" max="7" width="5.140625" style="10" hidden="1" customWidth="1"/>
    <col min="8" max="8" width="15.140625" style="10" customWidth="1"/>
    <col min="9" max="16384" width="9.140625" style="10"/>
  </cols>
  <sheetData>
    <row r="1" spans="1:7" ht="28.5" customHeight="1">
      <c r="C1" s="662" t="s">
        <v>1079</v>
      </c>
      <c r="D1" s="662"/>
      <c r="E1" s="662"/>
    </row>
    <row r="2" spans="1:7" s="11" customFormat="1" ht="36.75" customHeight="1">
      <c r="A2" s="344" t="s">
        <v>20</v>
      </c>
      <c r="B2" s="125" t="s">
        <v>21</v>
      </c>
      <c r="C2" s="125" t="s">
        <v>22</v>
      </c>
      <c r="D2" s="344" t="s">
        <v>23</v>
      </c>
      <c r="E2" s="344" t="s">
        <v>24</v>
      </c>
      <c r="F2" s="344" t="s">
        <v>25</v>
      </c>
      <c r="G2" s="126" t="s">
        <v>26</v>
      </c>
    </row>
    <row r="3" spans="1:7" ht="21" customHeight="1">
      <c r="A3" s="376">
        <v>1</v>
      </c>
      <c r="B3" s="375" t="s">
        <v>6</v>
      </c>
      <c r="C3" s="375" t="s">
        <v>2</v>
      </c>
      <c r="D3" s="375" t="s">
        <v>27</v>
      </c>
      <c r="E3" s="375" t="s">
        <v>27</v>
      </c>
      <c r="F3" s="379">
        <v>628579</v>
      </c>
      <c r="G3" s="128">
        <v>75.3</v>
      </c>
    </row>
    <row r="4" spans="1:7" ht="21" customHeight="1">
      <c r="A4" s="714">
        <v>2</v>
      </c>
      <c r="B4" s="375" t="s">
        <v>6</v>
      </c>
      <c r="C4" s="375" t="s">
        <v>2</v>
      </c>
      <c r="D4" s="375" t="s">
        <v>27</v>
      </c>
      <c r="E4" s="763" t="s">
        <v>29</v>
      </c>
      <c r="F4" s="780">
        <v>628598</v>
      </c>
      <c r="G4" s="128">
        <v>21</v>
      </c>
    </row>
    <row r="5" spans="1:7" ht="21" customHeight="1">
      <c r="A5" s="714"/>
      <c r="B5" s="375" t="s">
        <v>6</v>
      </c>
      <c r="C5" s="375" t="s">
        <v>2</v>
      </c>
      <c r="D5" s="375" t="s">
        <v>29</v>
      </c>
      <c r="E5" s="763"/>
      <c r="F5" s="780"/>
      <c r="G5" s="128">
        <v>28</v>
      </c>
    </row>
    <row r="6" spans="1:7" ht="21" customHeight="1">
      <c r="A6" s="376">
        <v>3</v>
      </c>
      <c r="B6" s="375" t="s">
        <v>6</v>
      </c>
      <c r="C6" s="375" t="s">
        <v>2</v>
      </c>
      <c r="D6" s="375" t="s">
        <v>27</v>
      </c>
      <c r="E6" s="375" t="s">
        <v>28</v>
      </c>
      <c r="F6" s="379">
        <v>628921</v>
      </c>
      <c r="G6" s="128">
        <v>74</v>
      </c>
    </row>
    <row r="7" spans="1:7" ht="21" customHeight="1">
      <c r="A7" s="376">
        <v>4</v>
      </c>
      <c r="B7" s="375" t="s">
        <v>6</v>
      </c>
      <c r="C7" s="375" t="s">
        <v>2</v>
      </c>
      <c r="D7" s="375" t="s">
        <v>29</v>
      </c>
      <c r="E7" s="375" t="s">
        <v>30</v>
      </c>
      <c r="F7" s="379">
        <v>628621</v>
      </c>
      <c r="G7" s="128">
        <v>46</v>
      </c>
    </row>
    <row r="8" spans="1:7" ht="21" customHeight="1">
      <c r="A8" s="376">
        <v>5</v>
      </c>
      <c r="B8" s="375" t="s">
        <v>6</v>
      </c>
      <c r="C8" s="375" t="s">
        <v>2</v>
      </c>
      <c r="D8" s="746" t="s">
        <v>31</v>
      </c>
      <c r="E8" s="375" t="s">
        <v>31</v>
      </c>
      <c r="F8" s="379">
        <v>628648</v>
      </c>
      <c r="G8" s="128">
        <v>162.5</v>
      </c>
    </row>
    <row r="9" spans="1:7" ht="21" customHeight="1">
      <c r="A9" s="376">
        <v>6</v>
      </c>
      <c r="B9" s="375" t="s">
        <v>6</v>
      </c>
      <c r="C9" s="375" t="s">
        <v>2</v>
      </c>
      <c r="D9" s="748"/>
      <c r="E9" s="375" t="s">
        <v>32</v>
      </c>
      <c r="F9" s="379">
        <v>628836</v>
      </c>
      <c r="G9" s="128">
        <v>167</v>
      </c>
    </row>
    <row r="10" spans="1:7" ht="21" customHeight="1">
      <c r="A10" s="376">
        <v>7</v>
      </c>
      <c r="B10" s="375" t="s">
        <v>6</v>
      </c>
      <c r="C10" s="375" t="s">
        <v>2</v>
      </c>
      <c r="D10" s="375" t="s">
        <v>617</v>
      </c>
      <c r="E10" s="375" t="s">
        <v>617</v>
      </c>
      <c r="F10" s="379">
        <v>628649</v>
      </c>
      <c r="G10" s="128">
        <v>287.14999999999998</v>
      </c>
    </row>
    <row r="11" spans="1:7" ht="21" customHeight="1">
      <c r="A11" s="376">
        <v>8</v>
      </c>
      <c r="B11" s="375" t="s">
        <v>6</v>
      </c>
      <c r="C11" s="375" t="s">
        <v>2</v>
      </c>
      <c r="D11" s="746" t="s">
        <v>33</v>
      </c>
      <c r="E11" s="375" t="s">
        <v>33</v>
      </c>
      <c r="F11" s="379">
        <v>628724</v>
      </c>
      <c r="G11" s="128">
        <v>198.16</v>
      </c>
    </row>
    <row r="12" spans="1:7" ht="21" customHeight="1">
      <c r="A12" s="376">
        <v>9</v>
      </c>
      <c r="B12" s="375" t="s">
        <v>6</v>
      </c>
      <c r="C12" s="375" t="s">
        <v>2</v>
      </c>
      <c r="D12" s="710"/>
      <c r="E12" s="375" t="s">
        <v>34</v>
      </c>
      <c r="F12" s="379">
        <v>628901</v>
      </c>
      <c r="G12" s="128">
        <v>270.3</v>
      </c>
    </row>
    <row r="13" spans="1:7" ht="21" customHeight="1">
      <c r="A13" s="376">
        <v>10</v>
      </c>
      <c r="B13" s="375" t="s">
        <v>6</v>
      </c>
      <c r="C13" s="375" t="s">
        <v>2</v>
      </c>
      <c r="D13" s="707"/>
      <c r="E13" s="375" t="s">
        <v>35</v>
      </c>
      <c r="F13" s="379">
        <v>629330</v>
      </c>
      <c r="G13" s="128">
        <v>116</v>
      </c>
    </row>
    <row r="14" spans="1:7" ht="21" customHeight="1">
      <c r="A14" s="714">
        <v>11</v>
      </c>
      <c r="B14" s="375" t="s">
        <v>6</v>
      </c>
      <c r="C14" s="375" t="s">
        <v>2</v>
      </c>
      <c r="D14" s="375" t="s">
        <v>33</v>
      </c>
      <c r="E14" s="763" t="s">
        <v>36</v>
      </c>
      <c r="F14" s="780">
        <v>628827</v>
      </c>
      <c r="G14" s="128">
        <v>26.09</v>
      </c>
    </row>
    <row r="15" spans="1:7" ht="21" customHeight="1">
      <c r="A15" s="714"/>
      <c r="B15" s="375" t="s">
        <v>6</v>
      </c>
      <c r="C15" s="375" t="s">
        <v>2</v>
      </c>
      <c r="D15" s="375" t="s">
        <v>46</v>
      </c>
      <c r="E15" s="763"/>
      <c r="F15" s="780"/>
      <c r="G15" s="128">
        <v>129.26</v>
      </c>
    </row>
    <row r="16" spans="1:7" ht="21" customHeight="1">
      <c r="A16" s="376">
        <v>12</v>
      </c>
      <c r="B16" s="375" t="s">
        <v>6</v>
      </c>
      <c r="C16" s="375" t="s">
        <v>2</v>
      </c>
      <c r="D16" s="746" t="s">
        <v>38</v>
      </c>
      <c r="E16" s="375" t="s">
        <v>39</v>
      </c>
      <c r="F16" s="379">
        <v>628603</v>
      </c>
      <c r="G16" s="129">
        <v>88.75</v>
      </c>
    </row>
    <row r="17" spans="1:7" ht="21" customHeight="1">
      <c r="A17" s="376">
        <v>13</v>
      </c>
      <c r="B17" s="375" t="s">
        <v>6</v>
      </c>
      <c r="C17" s="375" t="s">
        <v>2</v>
      </c>
      <c r="D17" s="710"/>
      <c r="E17" s="375" t="s">
        <v>38</v>
      </c>
      <c r="F17" s="379">
        <v>629021</v>
      </c>
      <c r="G17" s="129">
        <v>3.2</v>
      </c>
    </row>
    <row r="18" spans="1:7" ht="21" customHeight="1">
      <c r="A18" s="376">
        <v>14</v>
      </c>
      <c r="B18" s="375" t="s">
        <v>6</v>
      </c>
      <c r="C18" s="375" t="s">
        <v>2</v>
      </c>
      <c r="D18" s="707"/>
      <c r="E18" s="375" t="s">
        <v>40</v>
      </c>
      <c r="F18" s="379">
        <v>629215</v>
      </c>
      <c r="G18" s="129">
        <v>39.32</v>
      </c>
    </row>
    <row r="19" spans="1:7" ht="21" customHeight="1">
      <c r="A19" s="376">
        <v>15</v>
      </c>
      <c r="B19" s="375" t="s">
        <v>6</v>
      </c>
      <c r="C19" s="375" t="s">
        <v>2</v>
      </c>
      <c r="D19" s="375" t="s">
        <v>41</v>
      </c>
      <c r="E19" s="375" t="s">
        <v>42</v>
      </c>
      <c r="F19" s="379">
        <v>628703</v>
      </c>
      <c r="G19" s="128">
        <v>372.79</v>
      </c>
    </row>
    <row r="20" spans="1:7" ht="21" customHeight="1">
      <c r="A20" s="376">
        <v>16</v>
      </c>
      <c r="B20" s="375" t="s">
        <v>6</v>
      </c>
      <c r="C20" s="375" t="s">
        <v>2</v>
      </c>
      <c r="D20" s="746" t="s">
        <v>43</v>
      </c>
      <c r="E20" s="375" t="s">
        <v>43</v>
      </c>
      <c r="F20" s="379">
        <v>629693</v>
      </c>
      <c r="G20" s="128">
        <v>235.42</v>
      </c>
    </row>
    <row r="21" spans="1:7" ht="21" customHeight="1">
      <c r="A21" s="376">
        <v>17</v>
      </c>
      <c r="B21" s="375" t="s">
        <v>6</v>
      </c>
      <c r="C21" s="375" t="s">
        <v>2</v>
      </c>
      <c r="D21" s="710"/>
      <c r="E21" s="375" t="s">
        <v>44</v>
      </c>
      <c r="F21" s="379">
        <v>629667</v>
      </c>
      <c r="G21" s="128">
        <v>241.68</v>
      </c>
    </row>
    <row r="22" spans="1:7" ht="21" customHeight="1">
      <c r="A22" s="376">
        <v>18</v>
      </c>
      <c r="B22" s="375" t="s">
        <v>6</v>
      </c>
      <c r="C22" s="375" t="s">
        <v>2</v>
      </c>
      <c r="D22" s="707"/>
      <c r="E22" s="375" t="s">
        <v>45</v>
      </c>
      <c r="F22" s="379">
        <v>628732</v>
      </c>
      <c r="G22" s="128">
        <v>134.36000000000001</v>
      </c>
    </row>
    <row r="23" spans="1:7" ht="21" customHeight="1">
      <c r="A23" s="376">
        <v>19</v>
      </c>
      <c r="B23" s="375" t="s">
        <v>6</v>
      </c>
      <c r="C23" s="375" t="s">
        <v>2</v>
      </c>
      <c r="D23" s="375" t="s">
        <v>46</v>
      </c>
      <c r="E23" s="375" t="s">
        <v>47</v>
      </c>
      <c r="F23" s="379">
        <v>629554</v>
      </c>
      <c r="G23" s="128">
        <v>384.5</v>
      </c>
    </row>
    <row r="24" spans="1:7" ht="21" customHeight="1">
      <c r="A24" s="376">
        <v>1</v>
      </c>
      <c r="B24" s="375" t="s">
        <v>13</v>
      </c>
      <c r="C24" s="375" t="s">
        <v>2</v>
      </c>
      <c r="D24" s="375" t="s">
        <v>27</v>
      </c>
      <c r="E24" s="375" t="s">
        <v>28</v>
      </c>
      <c r="F24" s="379">
        <v>628921</v>
      </c>
      <c r="G24" s="128">
        <v>84</v>
      </c>
    </row>
    <row r="25" spans="1:7" ht="21" customHeight="1">
      <c r="A25" s="376">
        <v>1</v>
      </c>
      <c r="B25" s="375" t="s">
        <v>15</v>
      </c>
      <c r="C25" s="375" t="s">
        <v>2</v>
      </c>
      <c r="D25" s="375" t="s">
        <v>48</v>
      </c>
      <c r="E25" s="375" t="s">
        <v>48</v>
      </c>
      <c r="F25" s="379">
        <v>629363</v>
      </c>
      <c r="G25" s="128">
        <v>180</v>
      </c>
    </row>
    <row r="26" spans="1:7" ht="21" customHeight="1">
      <c r="A26" s="376">
        <v>1</v>
      </c>
      <c r="B26" s="375" t="s">
        <v>8</v>
      </c>
      <c r="C26" s="375" t="s">
        <v>2</v>
      </c>
      <c r="D26" s="746" t="s">
        <v>27</v>
      </c>
      <c r="E26" s="375" t="s">
        <v>27</v>
      </c>
      <c r="F26" s="379">
        <v>628579</v>
      </c>
      <c r="G26" s="128">
        <v>307.5</v>
      </c>
    </row>
    <row r="27" spans="1:7" ht="21" customHeight="1">
      <c r="A27" s="376">
        <v>2</v>
      </c>
      <c r="B27" s="375" t="s">
        <v>8</v>
      </c>
      <c r="C27" s="375" t="s">
        <v>2</v>
      </c>
      <c r="D27" s="710"/>
      <c r="E27" s="375" t="s">
        <v>29</v>
      </c>
      <c r="F27" s="379">
        <v>628598</v>
      </c>
      <c r="G27" s="127">
        <v>59</v>
      </c>
    </row>
    <row r="28" spans="1:7" ht="21" customHeight="1">
      <c r="A28" s="376">
        <v>3</v>
      </c>
      <c r="B28" s="375" t="s">
        <v>8</v>
      </c>
      <c r="C28" s="375" t="s">
        <v>2</v>
      </c>
      <c r="D28" s="707"/>
      <c r="E28" s="375" t="s">
        <v>28</v>
      </c>
      <c r="F28" s="379">
        <v>628921</v>
      </c>
      <c r="G28" s="127">
        <v>146.19999999999999</v>
      </c>
    </row>
    <row r="29" spans="1:7" ht="21" customHeight="1">
      <c r="A29" s="376">
        <v>4</v>
      </c>
      <c r="B29" s="375" t="s">
        <v>8</v>
      </c>
      <c r="C29" s="375" t="s">
        <v>2</v>
      </c>
      <c r="D29" s="746" t="s">
        <v>38</v>
      </c>
      <c r="E29" s="375" t="s">
        <v>39</v>
      </c>
      <c r="F29" s="379">
        <v>628603</v>
      </c>
      <c r="G29" s="129">
        <v>23.3</v>
      </c>
    </row>
    <row r="30" spans="1:7" ht="21" customHeight="1">
      <c r="A30" s="376">
        <v>5</v>
      </c>
      <c r="B30" s="375" t="s">
        <v>8</v>
      </c>
      <c r="C30" s="375" t="s">
        <v>2</v>
      </c>
      <c r="D30" s="710"/>
      <c r="E30" s="375" t="s">
        <v>38</v>
      </c>
      <c r="F30" s="379">
        <v>629021</v>
      </c>
      <c r="G30" s="129">
        <v>2.75</v>
      </c>
    </row>
    <row r="31" spans="1:7" ht="21" customHeight="1">
      <c r="A31" s="376">
        <v>6</v>
      </c>
      <c r="B31" s="375" t="s">
        <v>8</v>
      </c>
      <c r="C31" s="375" t="s">
        <v>2</v>
      </c>
      <c r="D31" s="707"/>
      <c r="E31" s="375" t="s">
        <v>40</v>
      </c>
      <c r="F31" s="379">
        <v>629215</v>
      </c>
      <c r="G31" s="129">
        <v>0</v>
      </c>
    </row>
    <row r="32" spans="1:7" ht="21" customHeight="1">
      <c r="A32" s="376">
        <v>7</v>
      </c>
      <c r="B32" s="375" t="s">
        <v>8</v>
      </c>
      <c r="C32" s="375" t="s">
        <v>2</v>
      </c>
      <c r="D32" s="375" t="s">
        <v>46</v>
      </c>
      <c r="E32" s="375" t="s">
        <v>47</v>
      </c>
      <c r="F32" s="379">
        <v>629554</v>
      </c>
      <c r="G32" s="127">
        <v>212.5</v>
      </c>
    </row>
    <row r="33" spans="1:7" ht="21" customHeight="1">
      <c r="A33" s="376">
        <v>1</v>
      </c>
      <c r="B33" s="375" t="s">
        <v>7</v>
      </c>
      <c r="C33" s="375" t="s">
        <v>2</v>
      </c>
      <c r="D33" s="375" t="s">
        <v>27</v>
      </c>
      <c r="E33" s="375" t="s">
        <v>27</v>
      </c>
      <c r="F33" s="379">
        <v>628579</v>
      </c>
      <c r="G33" s="128">
        <v>142.5</v>
      </c>
    </row>
    <row r="34" spans="1:7" ht="21" customHeight="1">
      <c r="A34" s="714">
        <v>2</v>
      </c>
      <c r="B34" s="375" t="s">
        <v>7</v>
      </c>
      <c r="C34" s="375" t="s">
        <v>2</v>
      </c>
      <c r="D34" s="375" t="s">
        <v>27</v>
      </c>
      <c r="E34" s="763" t="s">
        <v>29</v>
      </c>
      <c r="F34" s="780">
        <v>628598</v>
      </c>
      <c r="G34" s="128">
        <v>34.5</v>
      </c>
    </row>
    <row r="35" spans="1:7" ht="21" customHeight="1">
      <c r="A35" s="714"/>
      <c r="B35" s="375" t="s">
        <v>7</v>
      </c>
      <c r="C35" s="375" t="s">
        <v>2</v>
      </c>
      <c r="D35" s="375" t="s">
        <v>29</v>
      </c>
      <c r="E35" s="763"/>
      <c r="F35" s="780"/>
      <c r="G35" s="130">
        <v>5</v>
      </c>
    </row>
    <row r="36" spans="1:7" ht="21" customHeight="1">
      <c r="A36" s="376">
        <v>3</v>
      </c>
      <c r="B36" s="375" t="s">
        <v>7</v>
      </c>
      <c r="C36" s="375" t="s">
        <v>2</v>
      </c>
      <c r="D36" s="375" t="s">
        <v>27</v>
      </c>
      <c r="E36" s="375" t="s">
        <v>28</v>
      </c>
      <c r="F36" s="379">
        <v>628921</v>
      </c>
      <c r="G36" s="128">
        <v>59.8</v>
      </c>
    </row>
    <row r="37" spans="1:7" ht="21" customHeight="1">
      <c r="A37" s="376">
        <v>4</v>
      </c>
      <c r="B37" s="375" t="s">
        <v>7</v>
      </c>
      <c r="C37" s="375" t="s">
        <v>2</v>
      </c>
      <c r="D37" s="375" t="s">
        <v>29</v>
      </c>
      <c r="E37" s="375" t="s">
        <v>30</v>
      </c>
      <c r="F37" s="379">
        <v>628621</v>
      </c>
      <c r="G37" s="128">
        <v>31</v>
      </c>
    </row>
    <row r="38" spans="1:7" ht="21" customHeight="1">
      <c r="A38" s="376">
        <v>5</v>
      </c>
      <c r="B38" s="375" t="s">
        <v>7</v>
      </c>
      <c r="C38" s="375" t="s">
        <v>2</v>
      </c>
      <c r="D38" s="375" t="s">
        <v>31</v>
      </c>
      <c r="E38" s="375" t="s">
        <v>31</v>
      </c>
      <c r="F38" s="379">
        <v>628648</v>
      </c>
      <c r="G38" s="128">
        <v>220.2</v>
      </c>
    </row>
    <row r="39" spans="1:7" ht="21" customHeight="1">
      <c r="A39" s="714">
        <v>6</v>
      </c>
      <c r="B39" s="375" t="s">
        <v>7</v>
      </c>
      <c r="C39" s="375" t="s">
        <v>2</v>
      </c>
      <c r="D39" s="375" t="s">
        <v>31</v>
      </c>
      <c r="E39" s="763" t="s">
        <v>32</v>
      </c>
      <c r="F39" s="780">
        <v>628836</v>
      </c>
      <c r="G39" s="128">
        <v>113.93</v>
      </c>
    </row>
    <row r="40" spans="1:7" ht="21" customHeight="1">
      <c r="A40" s="714"/>
      <c r="B40" s="375" t="s">
        <v>7</v>
      </c>
      <c r="C40" s="375" t="s">
        <v>2</v>
      </c>
      <c r="D40" s="375" t="s">
        <v>33</v>
      </c>
      <c r="E40" s="763"/>
      <c r="F40" s="780"/>
      <c r="G40" s="128">
        <v>9</v>
      </c>
    </row>
    <row r="41" spans="1:7" ht="21" customHeight="1">
      <c r="A41" s="376">
        <v>7</v>
      </c>
      <c r="B41" s="375" t="s">
        <v>7</v>
      </c>
      <c r="C41" s="375" t="s">
        <v>2</v>
      </c>
      <c r="D41" s="746" t="s">
        <v>33</v>
      </c>
      <c r="E41" s="375" t="s">
        <v>33</v>
      </c>
      <c r="F41" s="379">
        <v>628724</v>
      </c>
      <c r="G41" s="128">
        <v>50.28</v>
      </c>
    </row>
    <row r="42" spans="1:7" ht="21" customHeight="1">
      <c r="A42" s="376">
        <v>8</v>
      </c>
      <c r="B42" s="375" t="s">
        <v>7</v>
      </c>
      <c r="C42" s="375" t="s">
        <v>2</v>
      </c>
      <c r="D42" s="710"/>
      <c r="E42" s="375" t="s">
        <v>36</v>
      </c>
      <c r="F42" s="379">
        <v>628827</v>
      </c>
      <c r="G42" s="128">
        <v>5</v>
      </c>
    </row>
    <row r="43" spans="1:7" ht="21" customHeight="1">
      <c r="A43" s="376">
        <v>9</v>
      </c>
      <c r="B43" s="375" t="s">
        <v>7</v>
      </c>
      <c r="C43" s="375" t="s">
        <v>2</v>
      </c>
      <c r="D43" s="710"/>
      <c r="E43" s="375" t="s">
        <v>34</v>
      </c>
      <c r="F43" s="379">
        <v>628901</v>
      </c>
      <c r="G43" s="128">
        <v>70.900000000000006</v>
      </c>
    </row>
    <row r="44" spans="1:7" ht="21" customHeight="1">
      <c r="A44" s="376">
        <v>10</v>
      </c>
      <c r="B44" s="375" t="s">
        <v>7</v>
      </c>
      <c r="C44" s="375" t="s">
        <v>2</v>
      </c>
      <c r="D44" s="707"/>
      <c r="E44" s="375" t="s">
        <v>35</v>
      </c>
      <c r="F44" s="379">
        <v>629330</v>
      </c>
      <c r="G44" s="130">
        <v>81</v>
      </c>
    </row>
    <row r="45" spans="1:7" ht="21" customHeight="1">
      <c r="A45" s="376">
        <v>11</v>
      </c>
      <c r="B45" s="375" t="s">
        <v>7</v>
      </c>
      <c r="C45" s="375" t="s">
        <v>2</v>
      </c>
      <c r="D45" s="746" t="s">
        <v>37</v>
      </c>
      <c r="E45" s="371" t="s">
        <v>618</v>
      </c>
      <c r="F45" s="340">
        <v>628859</v>
      </c>
      <c r="G45" s="128">
        <v>1.52</v>
      </c>
    </row>
    <row r="46" spans="1:7" ht="21" customHeight="1">
      <c r="A46" s="376">
        <v>12</v>
      </c>
      <c r="B46" s="375" t="s">
        <v>7</v>
      </c>
      <c r="C46" s="375" t="s">
        <v>2</v>
      </c>
      <c r="D46" s="710"/>
      <c r="E46" s="371" t="s">
        <v>37</v>
      </c>
      <c r="F46" s="379">
        <v>628871</v>
      </c>
      <c r="G46" s="128">
        <v>3.18</v>
      </c>
    </row>
    <row r="47" spans="1:7" ht="21" customHeight="1">
      <c r="A47" s="376">
        <v>13</v>
      </c>
      <c r="B47" s="375" t="s">
        <v>7</v>
      </c>
      <c r="C47" s="375" t="s">
        <v>2</v>
      </c>
      <c r="D47" s="707"/>
      <c r="E47" s="371" t="s">
        <v>619</v>
      </c>
      <c r="F47" s="379">
        <v>629335</v>
      </c>
      <c r="G47" s="128">
        <v>20.22</v>
      </c>
    </row>
    <row r="48" spans="1:7" ht="21" customHeight="1">
      <c r="A48" s="376">
        <v>14</v>
      </c>
      <c r="B48" s="375" t="s">
        <v>7</v>
      </c>
      <c r="C48" s="375" t="s">
        <v>2</v>
      </c>
      <c r="D48" s="746" t="s">
        <v>38</v>
      </c>
      <c r="E48" s="375" t="s">
        <v>39</v>
      </c>
      <c r="F48" s="379">
        <v>628603</v>
      </c>
      <c r="G48" s="129">
        <v>86.21</v>
      </c>
    </row>
    <row r="49" spans="1:7" ht="21" customHeight="1">
      <c r="A49" s="376">
        <v>15</v>
      </c>
      <c r="B49" s="375" t="s">
        <v>7</v>
      </c>
      <c r="C49" s="375" t="s">
        <v>2</v>
      </c>
      <c r="D49" s="710"/>
      <c r="E49" s="375" t="s">
        <v>38</v>
      </c>
      <c r="F49" s="379">
        <v>629021</v>
      </c>
      <c r="G49" s="129">
        <v>77.45</v>
      </c>
    </row>
    <row r="50" spans="1:7" ht="21" customHeight="1">
      <c r="A50" s="376">
        <v>16</v>
      </c>
      <c r="B50" s="375" t="s">
        <v>7</v>
      </c>
      <c r="C50" s="375" t="s">
        <v>2</v>
      </c>
      <c r="D50" s="707"/>
      <c r="E50" s="375" t="s">
        <v>40</v>
      </c>
      <c r="F50" s="379">
        <v>629215</v>
      </c>
      <c r="G50" s="129">
        <v>105.1</v>
      </c>
    </row>
    <row r="51" spans="1:7" ht="21" customHeight="1">
      <c r="A51" s="376">
        <v>17</v>
      </c>
      <c r="B51" s="375" t="s">
        <v>7</v>
      </c>
      <c r="C51" s="375" t="s">
        <v>2</v>
      </c>
      <c r="D51" s="375" t="s">
        <v>43</v>
      </c>
      <c r="E51" s="375" t="s">
        <v>45</v>
      </c>
      <c r="F51" s="379">
        <v>628732</v>
      </c>
      <c r="G51" s="128">
        <v>13.3</v>
      </c>
    </row>
    <row r="52" spans="1:7" ht="21" customHeight="1">
      <c r="G52" s="131"/>
    </row>
    <row r="53" spans="1:7" ht="21" customHeight="1">
      <c r="G53" s="131"/>
    </row>
    <row r="54" spans="1:7" ht="21" customHeight="1">
      <c r="G54" s="131"/>
    </row>
    <row r="55" spans="1:7" ht="21" customHeight="1">
      <c r="G55" s="131"/>
    </row>
    <row r="56" spans="1:7" ht="21" customHeight="1">
      <c r="G56" s="131"/>
    </row>
    <row r="57" spans="1:7" ht="21" customHeight="1">
      <c r="G57" s="131"/>
    </row>
    <row r="58" spans="1:7" ht="21" customHeight="1">
      <c r="G58" s="131"/>
    </row>
    <row r="59" spans="1:7" ht="21" customHeight="1">
      <c r="G59" s="131"/>
    </row>
    <row r="60" spans="1:7" ht="21" customHeight="1">
      <c r="G60" s="131"/>
    </row>
    <row r="61" spans="1:7" ht="21" customHeight="1">
      <c r="G61" s="131"/>
    </row>
    <row r="62" spans="1:7" ht="21" customHeight="1">
      <c r="G62" s="131"/>
    </row>
  </sheetData>
  <mergeCells count="22">
    <mergeCell ref="D48:D50"/>
    <mergeCell ref="E39:E40"/>
    <mergeCell ref="F39:F40"/>
    <mergeCell ref="A39:A40"/>
    <mergeCell ref="F4:F5"/>
    <mergeCell ref="F34:F35"/>
    <mergeCell ref="E4:E5"/>
    <mergeCell ref="A4:A5"/>
    <mergeCell ref="E34:E35"/>
    <mergeCell ref="A34:A35"/>
    <mergeCell ref="A14:A15"/>
    <mergeCell ref="E14:E15"/>
    <mergeCell ref="F14:F15"/>
    <mergeCell ref="D8:D9"/>
    <mergeCell ref="D11:D13"/>
    <mergeCell ref="D16:D18"/>
    <mergeCell ref="C1:E1"/>
    <mergeCell ref="D26:D28"/>
    <mergeCell ref="D29:D31"/>
    <mergeCell ref="D41:D44"/>
    <mergeCell ref="D45:D47"/>
    <mergeCell ref="D20:D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5" max="6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88"/>
  <dimension ref="A1:G35"/>
  <sheetViews>
    <sheetView view="pageBreakPreview" zoomScaleSheetLayoutView="100" workbookViewId="0">
      <selection activeCell="I10" sqref="I10"/>
    </sheetView>
  </sheetViews>
  <sheetFormatPr defaultColWidth="8.42578125" defaultRowHeight="18.75" customHeight="1"/>
  <cols>
    <col min="1" max="1" width="8.85546875" style="228" customWidth="1"/>
    <col min="2" max="2" width="13.42578125" style="228" bestFit="1" customWidth="1"/>
    <col min="3" max="3" width="18.42578125" style="228" customWidth="1"/>
    <col min="4" max="6" width="16.85546875" style="228" customWidth="1"/>
    <col min="7" max="7" width="20.28515625" style="228" customWidth="1"/>
    <col min="8" max="16384" width="8.42578125" style="228"/>
  </cols>
  <sheetData>
    <row r="1" spans="1:7" ht="27.75" customHeight="1">
      <c r="A1" s="781" t="s">
        <v>1050</v>
      </c>
      <c r="B1" s="782"/>
      <c r="C1" s="782"/>
      <c r="D1" s="782"/>
      <c r="E1" s="782"/>
      <c r="F1" s="782"/>
      <c r="G1" s="783"/>
    </row>
    <row r="2" spans="1:7" ht="27.75" customHeight="1">
      <c r="A2" s="291" t="s">
        <v>725</v>
      </c>
      <c r="B2" s="2" t="s">
        <v>1</v>
      </c>
      <c r="C2" s="2" t="s">
        <v>413</v>
      </c>
      <c r="D2" s="2" t="s">
        <v>414</v>
      </c>
      <c r="E2" s="2" t="s">
        <v>727</v>
      </c>
      <c r="F2" s="2" t="s">
        <v>301</v>
      </c>
      <c r="G2" s="2" t="s">
        <v>4</v>
      </c>
    </row>
    <row r="3" spans="1:7" ht="27.75" customHeight="1">
      <c r="A3" s="776" t="s">
        <v>371</v>
      </c>
      <c r="B3" s="692"/>
      <c r="C3" s="692"/>
      <c r="D3" s="692"/>
      <c r="E3" s="692"/>
      <c r="F3" s="692"/>
      <c r="G3" s="122"/>
    </row>
    <row r="4" spans="1:7" ht="27.75" customHeight="1">
      <c r="A4" s="177">
        <v>1</v>
      </c>
      <c r="B4" s="112" t="s">
        <v>6</v>
      </c>
      <c r="C4" s="59">
        <v>15</v>
      </c>
      <c r="D4" s="59">
        <v>6</v>
      </c>
      <c r="E4" s="51">
        <v>1</v>
      </c>
      <c r="F4" s="59">
        <v>18</v>
      </c>
      <c r="G4" s="50">
        <f t="shared" ref="G4:G17" si="0">SUM(C4:F4)</f>
        <v>40</v>
      </c>
    </row>
    <row r="5" spans="1:7" ht="27.75" customHeight="1">
      <c r="A5" s="177">
        <v>2</v>
      </c>
      <c r="B5" s="112" t="s">
        <v>7</v>
      </c>
      <c r="C5" s="59"/>
      <c r="D5" s="59">
        <v>27</v>
      </c>
      <c r="E5" s="51"/>
      <c r="F5" s="59">
        <v>17</v>
      </c>
      <c r="G5" s="50">
        <f t="shared" si="0"/>
        <v>44</v>
      </c>
    </row>
    <row r="6" spans="1:7" ht="27.75" customHeight="1">
      <c r="A6" s="177">
        <v>3</v>
      </c>
      <c r="B6" s="112" t="s">
        <v>8</v>
      </c>
      <c r="C6" s="59"/>
      <c r="D6" s="59">
        <v>11</v>
      </c>
      <c r="E6" s="51"/>
      <c r="F6" s="59"/>
      <c r="G6" s="50">
        <f t="shared" si="0"/>
        <v>11</v>
      </c>
    </row>
    <row r="7" spans="1:7" ht="27.75" customHeight="1">
      <c r="A7" s="177">
        <v>4</v>
      </c>
      <c r="B7" s="112" t="s">
        <v>9</v>
      </c>
      <c r="C7" s="59"/>
      <c r="D7" s="59"/>
      <c r="E7" s="51"/>
      <c r="F7" s="59"/>
      <c r="G7" s="50">
        <f t="shared" si="0"/>
        <v>0</v>
      </c>
    </row>
    <row r="8" spans="1:7" ht="27.75" customHeight="1">
      <c r="A8" s="177">
        <v>5</v>
      </c>
      <c r="B8" s="112" t="s">
        <v>11</v>
      </c>
      <c r="C8" s="59"/>
      <c r="D8" s="59"/>
      <c r="E8" s="51"/>
      <c r="F8" s="59"/>
      <c r="G8" s="50">
        <f t="shared" si="0"/>
        <v>0</v>
      </c>
    </row>
    <row r="9" spans="1:7" ht="27.75" customHeight="1">
      <c r="A9" s="177">
        <v>6</v>
      </c>
      <c r="B9" s="112" t="s">
        <v>16</v>
      </c>
      <c r="C9" s="59"/>
      <c r="D9" s="59"/>
      <c r="E9" s="51"/>
      <c r="F9" s="59"/>
      <c r="G9" s="50">
        <f t="shared" si="0"/>
        <v>0</v>
      </c>
    </row>
    <row r="10" spans="1:7" ht="27.75" customHeight="1">
      <c r="A10" s="177">
        <v>7</v>
      </c>
      <c r="B10" s="112" t="s">
        <v>14</v>
      </c>
      <c r="C10" s="59"/>
      <c r="D10" s="59"/>
      <c r="E10" s="51">
        <v>1</v>
      </c>
      <c r="F10" s="59"/>
      <c r="G10" s="50">
        <f t="shared" si="0"/>
        <v>1</v>
      </c>
    </row>
    <row r="11" spans="1:7" ht="27.75" customHeight="1">
      <c r="A11" s="177">
        <v>8</v>
      </c>
      <c r="B11" s="112" t="s">
        <v>13</v>
      </c>
      <c r="C11" s="59"/>
      <c r="D11" s="59"/>
      <c r="E11" s="51"/>
      <c r="F11" s="59"/>
      <c r="G11" s="50">
        <f t="shared" si="0"/>
        <v>0</v>
      </c>
    </row>
    <row r="12" spans="1:7" ht="27.75" customHeight="1">
      <c r="A12" s="177">
        <v>9</v>
      </c>
      <c r="B12" s="112" t="s">
        <v>12</v>
      </c>
      <c r="C12" s="59"/>
      <c r="D12" s="59">
        <v>1</v>
      </c>
      <c r="E12" s="51"/>
      <c r="F12" s="59"/>
      <c r="G12" s="50">
        <f t="shared" si="0"/>
        <v>1</v>
      </c>
    </row>
    <row r="13" spans="1:7" ht="27.75" customHeight="1">
      <c r="A13" s="177">
        <v>10</v>
      </c>
      <c r="B13" s="60" t="s">
        <v>17</v>
      </c>
      <c r="C13" s="59"/>
      <c r="D13" s="59"/>
      <c r="E13" s="51"/>
      <c r="F13" s="59"/>
      <c r="G13" s="50">
        <f t="shared" si="0"/>
        <v>0</v>
      </c>
    </row>
    <row r="14" spans="1:7" ht="27.75" customHeight="1">
      <c r="A14" s="177">
        <v>11</v>
      </c>
      <c r="B14" s="60" t="s">
        <v>18</v>
      </c>
      <c r="C14" s="59"/>
      <c r="D14" s="59"/>
      <c r="E14" s="51"/>
      <c r="F14" s="59"/>
      <c r="G14" s="50">
        <f t="shared" si="0"/>
        <v>0</v>
      </c>
    </row>
    <row r="15" spans="1:7" ht="27.75" customHeight="1">
      <c r="A15" s="177">
        <v>12</v>
      </c>
      <c r="B15" s="60" t="s">
        <v>616</v>
      </c>
      <c r="C15" s="59"/>
      <c r="D15" s="59"/>
      <c r="E15" s="51"/>
      <c r="F15" s="59"/>
      <c r="G15" s="50">
        <f t="shared" si="0"/>
        <v>0</v>
      </c>
    </row>
    <row r="16" spans="1:7" ht="27.75" customHeight="1">
      <c r="A16" s="177">
        <v>13</v>
      </c>
      <c r="B16" s="60" t="s">
        <v>15</v>
      </c>
      <c r="C16" s="59"/>
      <c r="D16" s="59"/>
      <c r="E16" s="51"/>
      <c r="F16" s="59"/>
      <c r="G16" s="50">
        <f t="shared" si="0"/>
        <v>0</v>
      </c>
    </row>
    <row r="17" spans="1:7" ht="27.75" customHeight="1">
      <c r="A17" s="784" t="s">
        <v>4</v>
      </c>
      <c r="B17" s="785"/>
      <c r="C17" s="50">
        <f t="shared" ref="C17:F17" si="1">SUM(C4:C16)</f>
        <v>15</v>
      </c>
      <c r="D17" s="50">
        <f t="shared" si="1"/>
        <v>45</v>
      </c>
      <c r="E17" s="296">
        <f t="shared" si="1"/>
        <v>2</v>
      </c>
      <c r="F17" s="303">
        <f t="shared" si="1"/>
        <v>35</v>
      </c>
      <c r="G17" s="50">
        <f t="shared" si="0"/>
        <v>97</v>
      </c>
    </row>
    <row r="35" spans="3:3" ht="27.75" customHeight="1">
      <c r="C35" s="228">
        <v>629672</v>
      </c>
    </row>
  </sheetData>
  <mergeCells count="3">
    <mergeCell ref="A1:G1"/>
    <mergeCell ref="A3:F3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89"/>
  <dimension ref="A1:H26"/>
  <sheetViews>
    <sheetView view="pageBreakPreview" zoomScaleSheetLayoutView="100" workbookViewId="0">
      <selection activeCell="J13" sqref="J13"/>
    </sheetView>
  </sheetViews>
  <sheetFormatPr defaultColWidth="25.85546875" defaultRowHeight="18.75" customHeight="1"/>
  <cols>
    <col min="1" max="1" width="7.5703125" style="19" customWidth="1"/>
    <col min="2" max="2" width="19.140625" style="19" customWidth="1"/>
    <col min="3" max="3" width="16.85546875" style="19" customWidth="1"/>
    <col min="4" max="4" width="23.7109375" style="19" customWidth="1"/>
    <col min="5" max="5" width="21.28515625" style="19" customWidth="1"/>
    <col min="6" max="6" width="18.85546875" style="20" customWidth="1"/>
    <col min="7" max="7" width="18.5703125" style="16" hidden="1" customWidth="1"/>
    <col min="8" max="8" width="21.42578125" style="19" hidden="1" customWidth="1"/>
    <col min="9" max="257" width="25.85546875" style="19"/>
    <col min="258" max="258" width="11" style="19" bestFit="1" customWidth="1"/>
    <col min="259" max="259" width="18.140625" style="19" bestFit="1" customWidth="1"/>
    <col min="260" max="260" width="22.7109375" style="19" customWidth="1"/>
    <col min="261" max="261" width="19.28515625" style="19" customWidth="1"/>
    <col min="262" max="262" width="16.140625" style="19" customWidth="1"/>
    <col min="263" max="263" width="18.5703125" style="19" customWidth="1"/>
    <col min="264" max="264" width="21.42578125" style="19" bestFit="1" customWidth="1"/>
    <col min="265" max="513" width="25.85546875" style="19"/>
    <col min="514" max="514" width="11" style="19" bestFit="1" customWidth="1"/>
    <col min="515" max="515" width="18.140625" style="19" bestFit="1" customWidth="1"/>
    <col min="516" max="516" width="22.7109375" style="19" customWidth="1"/>
    <col min="517" max="517" width="19.28515625" style="19" customWidth="1"/>
    <col min="518" max="518" width="16.140625" style="19" customWidth="1"/>
    <col min="519" max="519" width="18.5703125" style="19" customWidth="1"/>
    <col min="520" max="520" width="21.42578125" style="19" bestFit="1" customWidth="1"/>
    <col min="521" max="769" width="25.85546875" style="19"/>
    <col min="770" max="770" width="11" style="19" bestFit="1" customWidth="1"/>
    <col min="771" max="771" width="18.140625" style="19" bestFit="1" customWidth="1"/>
    <col min="772" max="772" width="22.7109375" style="19" customWidth="1"/>
    <col min="773" max="773" width="19.28515625" style="19" customWidth="1"/>
    <col min="774" max="774" width="16.140625" style="19" customWidth="1"/>
    <col min="775" max="775" width="18.5703125" style="19" customWidth="1"/>
    <col min="776" max="776" width="21.42578125" style="19" bestFit="1" customWidth="1"/>
    <col min="777" max="1025" width="25.85546875" style="19"/>
    <col min="1026" max="1026" width="11" style="19" bestFit="1" customWidth="1"/>
    <col min="1027" max="1027" width="18.140625" style="19" bestFit="1" customWidth="1"/>
    <col min="1028" max="1028" width="22.7109375" style="19" customWidth="1"/>
    <col min="1029" max="1029" width="19.28515625" style="19" customWidth="1"/>
    <col min="1030" max="1030" width="16.140625" style="19" customWidth="1"/>
    <col min="1031" max="1031" width="18.5703125" style="19" customWidth="1"/>
    <col min="1032" max="1032" width="21.42578125" style="19" bestFit="1" customWidth="1"/>
    <col min="1033" max="1281" width="25.85546875" style="19"/>
    <col min="1282" max="1282" width="11" style="19" bestFit="1" customWidth="1"/>
    <col min="1283" max="1283" width="18.140625" style="19" bestFit="1" customWidth="1"/>
    <col min="1284" max="1284" width="22.7109375" style="19" customWidth="1"/>
    <col min="1285" max="1285" width="19.28515625" style="19" customWidth="1"/>
    <col min="1286" max="1286" width="16.140625" style="19" customWidth="1"/>
    <col min="1287" max="1287" width="18.5703125" style="19" customWidth="1"/>
    <col min="1288" max="1288" width="21.42578125" style="19" bestFit="1" customWidth="1"/>
    <col min="1289" max="1537" width="25.85546875" style="19"/>
    <col min="1538" max="1538" width="11" style="19" bestFit="1" customWidth="1"/>
    <col min="1539" max="1539" width="18.140625" style="19" bestFit="1" customWidth="1"/>
    <col min="1540" max="1540" width="22.7109375" style="19" customWidth="1"/>
    <col min="1541" max="1541" width="19.28515625" style="19" customWidth="1"/>
    <col min="1542" max="1542" width="16.140625" style="19" customWidth="1"/>
    <col min="1543" max="1543" width="18.5703125" style="19" customWidth="1"/>
    <col min="1544" max="1544" width="21.42578125" style="19" bestFit="1" customWidth="1"/>
    <col min="1545" max="1793" width="25.85546875" style="19"/>
    <col min="1794" max="1794" width="11" style="19" bestFit="1" customWidth="1"/>
    <col min="1795" max="1795" width="18.140625" style="19" bestFit="1" customWidth="1"/>
    <col min="1796" max="1796" width="22.7109375" style="19" customWidth="1"/>
    <col min="1797" max="1797" width="19.28515625" style="19" customWidth="1"/>
    <col min="1798" max="1798" width="16.140625" style="19" customWidth="1"/>
    <col min="1799" max="1799" width="18.5703125" style="19" customWidth="1"/>
    <col min="1800" max="1800" width="21.42578125" style="19" bestFit="1" customWidth="1"/>
    <col min="1801" max="2049" width="25.85546875" style="19"/>
    <col min="2050" max="2050" width="11" style="19" bestFit="1" customWidth="1"/>
    <col min="2051" max="2051" width="18.140625" style="19" bestFit="1" customWidth="1"/>
    <col min="2052" max="2052" width="22.7109375" style="19" customWidth="1"/>
    <col min="2053" max="2053" width="19.28515625" style="19" customWidth="1"/>
    <col min="2054" max="2054" width="16.140625" style="19" customWidth="1"/>
    <col min="2055" max="2055" width="18.5703125" style="19" customWidth="1"/>
    <col min="2056" max="2056" width="21.42578125" style="19" bestFit="1" customWidth="1"/>
    <col min="2057" max="2305" width="25.85546875" style="19"/>
    <col min="2306" max="2306" width="11" style="19" bestFit="1" customWidth="1"/>
    <col min="2307" max="2307" width="18.140625" style="19" bestFit="1" customWidth="1"/>
    <col min="2308" max="2308" width="22.7109375" style="19" customWidth="1"/>
    <col min="2309" max="2309" width="19.28515625" style="19" customWidth="1"/>
    <col min="2310" max="2310" width="16.140625" style="19" customWidth="1"/>
    <col min="2311" max="2311" width="18.5703125" style="19" customWidth="1"/>
    <col min="2312" max="2312" width="21.42578125" style="19" bestFit="1" customWidth="1"/>
    <col min="2313" max="2561" width="25.85546875" style="19"/>
    <col min="2562" max="2562" width="11" style="19" bestFit="1" customWidth="1"/>
    <col min="2563" max="2563" width="18.140625" style="19" bestFit="1" customWidth="1"/>
    <col min="2564" max="2564" width="22.7109375" style="19" customWidth="1"/>
    <col min="2565" max="2565" width="19.28515625" style="19" customWidth="1"/>
    <col min="2566" max="2566" width="16.140625" style="19" customWidth="1"/>
    <col min="2567" max="2567" width="18.5703125" style="19" customWidth="1"/>
    <col min="2568" max="2568" width="21.42578125" style="19" bestFit="1" customWidth="1"/>
    <col min="2569" max="2817" width="25.85546875" style="19"/>
    <col min="2818" max="2818" width="11" style="19" bestFit="1" customWidth="1"/>
    <col min="2819" max="2819" width="18.140625" style="19" bestFit="1" customWidth="1"/>
    <col min="2820" max="2820" width="22.7109375" style="19" customWidth="1"/>
    <col min="2821" max="2821" width="19.28515625" style="19" customWidth="1"/>
    <col min="2822" max="2822" width="16.140625" style="19" customWidth="1"/>
    <col min="2823" max="2823" width="18.5703125" style="19" customWidth="1"/>
    <col min="2824" max="2824" width="21.42578125" style="19" bestFit="1" customWidth="1"/>
    <col min="2825" max="3073" width="25.85546875" style="19"/>
    <col min="3074" max="3074" width="11" style="19" bestFit="1" customWidth="1"/>
    <col min="3075" max="3075" width="18.140625" style="19" bestFit="1" customWidth="1"/>
    <col min="3076" max="3076" width="22.7109375" style="19" customWidth="1"/>
    <col min="3077" max="3077" width="19.28515625" style="19" customWidth="1"/>
    <col min="3078" max="3078" width="16.140625" style="19" customWidth="1"/>
    <col min="3079" max="3079" width="18.5703125" style="19" customWidth="1"/>
    <col min="3080" max="3080" width="21.42578125" style="19" bestFit="1" customWidth="1"/>
    <col min="3081" max="3329" width="25.85546875" style="19"/>
    <col min="3330" max="3330" width="11" style="19" bestFit="1" customWidth="1"/>
    <col min="3331" max="3331" width="18.140625" style="19" bestFit="1" customWidth="1"/>
    <col min="3332" max="3332" width="22.7109375" style="19" customWidth="1"/>
    <col min="3333" max="3333" width="19.28515625" style="19" customWidth="1"/>
    <col min="3334" max="3334" width="16.140625" style="19" customWidth="1"/>
    <col min="3335" max="3335" width="18.5703125" style="19" customWidth="1"/>
    <col min="3336" max="3336" width="21.42578125" style="19" bestFit="1" customWidth="1"/>
    <col min="3337" max="3585" width="25.85546875" style="19"/>
    <col min="3586" max="3586" width="11" style="19" bestFit="1" customWidth="1"/>
    <col min="3587" max="3587" width="18.140625" style="19" bestFit="1" customWidth="1"/>
    <col min="3588" max="3588" width="22.7109375" style="19" customWidth="1"/>
    <col min="3589" max="3589" width="19.28515625" style="19" customWidth="1"/>
    <col min="3590" max="3590" width="16.140625" style="19" customWidth="1"/>
    <col min="3591" max="3591" width="18.5703125" style="19" customWidth="1"/>
    <col min="3592" max="3592" width="21.42578125" style="19" bestFit="1" customWidth="1"/>
    <col min="3593" max="3841" width="25.85546875" style="19"/>
    <col min="3842" max="3842" width="11" style="19" bestFit="1" customWidth="1"/>
    <col min="3843" max="3843" width="18.140625" style="19" bestFit="1" customWidth="1"/>
    <col min="3844" max="3844" width="22.7109375" style="19" customWidth="1"/>
    <col min="3845" max="3845" width="19.28515625" style="19" customWidth="1"/>
    <col min="3846" max="3846" width="16.140625" style="19" customWidth="1"/>
    <col min="3847" max="3847" width="18.5703125" style="19" customWidth="1"/>
    <col min="3848" max="3848" width="21.42578125" style="19" bestFit="1" customWidth="1"/>
    <col min="3849" max="4097" width="25.85546875" style="19"/>
    <col min="4098" max="4098" width="11" style="19" bestFit="1" customWidth="1"/>
    <col min="4099" max="4099" width="18.140625" style="19" bestFit="1" customWidth="1"/>
    <col min="4100" max="4100" width="22.7109375" style="19" customWidth="1"/>
    <col min="4101" max="4101" width="19.28515625" style="19" customWidth="1"/>
    <col min="4102" max="4102" width="16.140625" style="19" customWidth="1"/>
    <col min="4103" max="4103" width="18.5703125" style="19" customWidth="1"/>
    <col min="4104" max="4104" width="21.42578125" style="19" bestFit="1" customWidth="1"/>
    <col min="4105" max="4353" width="25.85546875" style="19"/>
    <col min="4354" max="4354" width="11" style="19" bestFit="1" customWidth="1"/>
    <col min="4355" max="4355" width="18.140625" style="19" bestFit="1" customWidth="1"/>
    <col min="4356" max="4356" width="22.7109375" style="19" customWidth="1"/>
    <col min="4357" max="4357" width="19.28515625" style="19" customWidth="1"/>
    <col min="4358" max="4358" width="16.140625" style="19" customWidth="1"/>
    <col min="4359" max="4359" width="18.5703125" style="19" customWidth="1"/>
    <col min="4360" max="4360" width="21.42578125" style="19" bestFit="1" customWidth="1"/>
    <col min="4361" max="4609" width="25.85546875" style="19"/>
    <col min="4610" max="4610" width="11" style="19" bestFit="1" customWidth="1"/>
    <col min="4611" max="4611" width="18.140625" style="19" bestFit="1" customWidth="1"/>
    <col min="4612" max="4612" width="22.7109375" style="19" customWidth="1"/>
    <col min="4613" max="4613" width="19.28515625" style="19" customWidth="1"/>
    <col min="4614" max="4614" width="16.140625" style="19" customWidth="1"/>
    <col min="4615" max="4615" width="18.5703125" style="19" customWidth="1"/>
    <col min="4616" max="4616" width="21.42578125" style="19" bestFit="1" customWidth="1"/>
    <col min="4617" max="4865" width="25.85546875" style="19"/>
    <col min="4866" max="4866" width="11" style="19" bestFit="1" customWidth="1"/>
    <col min="4867" max="4867" width="18.140625" style="19" bestFit="1" customWidth="1"/>
    <col min="4868" max="4868" width="22.7109375" style="19" customWidth="1"/>
    <col min="4869" max="4869" width="19.28515625" style="19" customWidth="1"/>
    <col min="4870" max="4870" width="16.140625" style="19" customWidth="1"/>
    <col min="4871" max="4871" width="18.5703125" style="19" customWidth="1"/>
    <col min="4872" max="4872" width="21.42578125" style="19" bestFit="1" customWidth="1"/>
    <col min="4873" max="5121" width="25.85546875" style="19"/>
    <col min="5122" max="5122" width="11" style="19" bestFit="1" customWidth="1"/>
    <col min="5123" max="5123" width="18.140625" style="19" bestFit="1" customWidth="1"/>
    <col min="5124" max="5124" width="22.7109375" style="19" customWidth="1"/>
    <col min="5125" max="5125" width="19.28515625" style="19" customWidth="1"/>
    <col min="5126" max="5126" width="16.140625" style="19" customWidth="1"/>
    <col min="5127" max="5127" width="18.5703125" style="19" customWidth="1"/>
    <col min="5128" max="5128" width="21.42578125" style="19" bestFit="1" customWidth="1"/>
    <col min="5129" max="5377" width="25.85546875" style="19"/>
    <col min="5378" max="5378" width="11" style="19" bestFit="1" customWidth="1"/>
    <col min="5379" max="5379" width="18.140625" style="19" bestFit="1" customWidth="1"/>
    <col min="5380" max="5380" width="22.7109375" style="19" customWidth="1"/>
    <col min="5381" max="5381" width="19.28515625" style="19" customWidth="1"/>
    <col min="5382" max="5382" width="16.140625" style="19" customWidth="1"/>
    <col min="5383" max="5383" width="18.5703125" style="19" customWidth="1"/>
    <col min="5384" max="5384" width="21.42578125" style="19" bestFit="1" customWidth="1"/>
    <col min="5385" max="5633" width="25.85546875" style="19"/>
    <col min="5634" max="5634" width="11" style="19" bestFit="1" customWidth="1"/>
    <col min="5635" max="5635" width="18.140625" style="19" bestFit="1" customWidth="1"/>
    <col min="5636" max="5636" width="22.7109375" style="19" customWidth="1"/>
    <col min="5637" max="5637" width="19.28515625" style="19" customWidth="1"/>
    <col min="5638" max="5638" width="16.140625" style="19" customWidth="1"/>
    <col min="5639" max="5639" width="18.5703125" style="19" customWidth="1"/>
    <col min="5640" max="5640" width="21.42578125" style="19" bestFit="1" customWidth="1"/>
    <col min="5641" max="5889" width="25.85546875" style="19"/>
    <col min="5890" max="5890" width="11" style="19" bestFit="1" customWidth="1"/>
    <col min="5891" max="5891" width="18.140625" style="19" bestFit="1" customWidth="1"/>
    <col min="5892" max="5892" width="22.7109375" style="19" customWidth="1"/>
    <col min="5893" max="5893" width="19.28515625" style="19" customWidth="1"/>
    <col min="5894" max="5894" width="16.140625" style="19" customWidth="1"/>
    <col min="5895" max="5895" width="18.5703125" style="19" customWidth="1"/>
    <col min="5896" max="5896" width="21.42578125" style="19" bestFit="1" customWidth="1"/>
    <col min="5897" max="6145" width="25.85546875" style="19"/>
    <col min="6146" max="6146" width="11" style="19" bestFit="1" customWidth="1"/>
    <col min="6147" max="6147" width="18.140625" style="19" bestFit="1" customWidth="1"/>
    <col min="6148" max="6148" width="22.7109375" style="19" customWidth="1"/>
    <col min="6149" max="6149" width="19.28515625" style="19" customWidth="1"/>
    <col min="6150" max="6150" width="16.140625" style="19" customWidth="1"/>
    <col min="6151" max="6151" width="18.5703125" style="19" customWidth="1"/>
    <col min="6152" max="6152" width="21.42578125" style="19" bestFit="1" customWidth="1"/>
    <col min="6153" max="6401" width="25.85546875" style="19"/>
    <col min="6402" max="6402" width="11" style="19" bestFit="1" customWidth="1"/>
    <col min="6403" max="6403" width="18.140625" style="19" bestFit="1" customWidth="1"/>
    <col min="6404" max="6404" width="22.7109375" style="19" customWidth="1"/>
    <col min="6405" max="6405" width="19.28515625" style="19" customWidth="1"/>
    <col min="6406" max="6406" width="16.140625" style="19" customWidth="1"/>
    <col min="6407" max="6407" width="18.5703125" style="19" customWidth="1"/>
    <col min="6408" max="6408" width="21.42578125" style="19" bestFit="1" customWidth="1"/>
    <col min="6409" max="6657" width="25.85546875" style="19"/>
    <col min="6658" max="6658" width="11" style="19" bestFit="1" customWidth="1"/>
    <col min="6659" max="6659" width="18.140625" style="19" bestFit="1" customWidth="1"/>
    <col min="6660" max="6660" width="22.7109375" style="19" customWidth="1"/>
    <col min="6661" max="6661" width="19.28515625" style="19" customWidth="1"/>
    <col min="6662" max="6662" width="16.140625" style="19" customWidth="1"/>
    <col min="6663" max="6663" width="18.5703125" style="19" customWidth="1"/>
    <col min="6664" max="6664" width="21.42578125" style="19" bestFit="1" customWidth="1"/>
    <col min="6665" max="6913" width="25.85546875" style="19"/>
    <col min="6914" max="6914" width="11" style="19" bestFit="1" customWidth="1"/>
    <col min="6915" max="6915" width="18.140625" style="19" bestFit="1" customWidth="1"/>
    <col min="6916" max="6916" width="22.7109375" style="19" customWidth="1"/>
    <col min="6917" max="6917" width="19.28515625" style="19" customWidth="1"/>
    <col min="6918" max="6918" width="16.140625" style="19" customWidth="1"/>
    <col min="6919" max="6919" width="18.5703125" style="19" customWidth="1"/>
    <col min="6920" max="6920" width="21.42578125" style="19" bestFit="1" customWidth="1"/>
    <col min="6921" max="7169" width="25.85546875" style="19"/>
    <col min="7170" max="7170" width="11" style="19" bestFit="1" customWidth="1"/>
    <col min="7171" max="7171" width="18.140625" style="19" bestFit="1" customWidth="1"/>
    <col min="7172" max="7172" width="22.7109375" style="19" customWidth="1"/>
    <col min="7173" max="7173" width="19.28515625" style="19" customWidth="1"/>
    <col min="7174" max="7174" width="16.140625" style="19" customWidth="1"/>
    <col min="7175" max="7175" width="18.5703125" style="19" customWidth="1"/>
    <col min="7176" max="7176" width="21.42578125" style="19" bestFit="1" customWidth="1"/>
    <col min="7177" max="7425" width="25.85546875" style="19"/>
    <col min="7426" max="7426" width="11" style="19" bestFit="1" customWidth="1"/>
    <col min="7427" max="7427" width="18.140625" style="19" bestFit="1" customWidth="1"/>
    <col min="7428" max="7428" width="22.7109375" style="19" customWidth="1"/>
    <col min="7429" max="7429" width="19.28515625" style="19" customWidth="1"/>
    <col min="7430" max="7430" width="16.140625" style="19" customWidth="1"/>
    <col min="7431" max="7431" width="18.5703125" style="19" customWidth="1"/>
    <col min="7432" max="7432" width="21.42578125" style="19" bestFit="1" customWidth="1"/>
    <col min="7433" max="7681" width="25.85546875" style="19"/>
    <col min="7682" max="7682" width="11" style="19" bestFit="1" customWidth="1"/>
    <col min="7683" max="7683" width="18.140625" style="19" bestFit="1" customWidth="1"/>
    <col min="7684" max="7684" width="22.7109375" style="19" customWidth="1"/>
    <col min="7685" max="7685" width="19.28515625" style="19" customWidth="1"/>
    <col min="7686" max="7686" width="16.140625" style="19" customWidth="1"/>
    <col min="7687" max="7687" width="18.5703125" style="19" customWidth="1"/>
    <col min="7688" max="7688" width="21.42578125" style="19" bestFit="1" customWidth="1"/>
    <col min="7689" max="7937" width="25.85546875" style="19"/>
    <col min="7938" max="7938" width="11" style="19" bestFit="1" customWidth="1"/>
    <col min="7939" max="7939" width="18.140625" style="19" bestFit="1" customWidth="1"/>
    <col min="7940" max="7940" width="22.7109375" style="19" customWidth="1"/>
    <col min="7941" max="7941" width="19.28515625" style="19" customWidth="1"/>
    <col min="7942" max="7942" width="16.140625" style="19" customWidth="1"/>
    <col min="7943" max="7943" width="18.5703125" style="19" customWidth="1"/>
    <col min="7944" max="7944" width="21.42578125" style="19" bestFit="1" customWidth="1"/>
    <col min="7945" max="8193" width="25.85546875" style="19"/>
    <col min="8194" max="8194" width="11" style="19" bestFit="1" customWidth="1"/>
    <col min="8195" max="8195" width="18.140625" style="19" bestFit="1" customWidth="1"/>
    <col min="8196" max="8196" width="22.7109375" style="19" customWidth="1"/>
    <col min="8197" max="8197" width="19.28515625" style="19" customWidth="1"/>
    <col min="8198" max="8198" width="16.140625" style="19" customWidth="1"/>
    <col min="8199" max="8199" width="18.5703125" style="19" customWidth="1"/>
    <col min="8200" max="8200" width="21.42578125" style="19" bestFit="1" customWidth="1"/>
    <col min="8201" max="8449" width="25.85546875" style="19"/>
    <col min="8450" max="8450" width="11" style="19" bestFit="1" customWidth="1"/>
    <col min="8451" max="8451" width="18.140625" style="19" bestFit="1" customWidth="1"/>
    <col min="8452" max="8452" width="22.7109375" style="19" customWidth="1"/>
    <col min="8453" max="8453" width="19.28515625" style="19" customWidth="1"/>
    <col min="8454" max="8454" width="16.140625" style="19" customWidth="1"/>
    <col min="8455" max="8455" width="18.5703125" style="19" customWidth="1"/>
    <col min="8456" max="8456" width="21.42578125" style="19" bestFit="1" customWidth="1"/>
    <col min="8457" max="8705" width="25.85546875" style="19"/>
    <col min="8706" max="8706" width="11" style="19" bestFit="1" customWidth="1"/>
    <col min="8707" max="8707" width="18.140625" style="19" bestFit="1" customWidth="1"/>
    <col min="8708" max="8708" width="22.7109375" style="19" customWidth="1"/>
    <col min="8709" max="8709" width="19.28515625" style="19" customWidth="1"/>
    <col min="8710" max="8710" width="16.140625" style="19" customWidth="1"/>
    <col min="8711" max="8711" width="18.5703125" style="19" customWidth="1"/>
    <col min="8712" max="8712" width="21.42578125" style="19" bestFit="1" customWidth="1"/>
    <col min="8713" max="8961" width="25.85546875" style="19"/>
    <col min="8962" max="8962" width="11" style="19" bestFit="1" customWidth="1"/>
    <col min="8963" max="8963" width="18.140625" style="19" bestFit="1" customWidth="1"/>
    <col min="8964" max="8964" width="22.7109375" style="19" customWidth="1"/>
    <col min="8965" max="8965" width="19.28515625" style="19" customWidth="1"/>
    <col min="8966" max="8966" width="16.140625" style="19" customWidth="1"/>
    <col min="8967" max="8967" width="18.5703125" style="19" customWidth="1"/>
    <col min="8968" max="8968" width="21.42578125" style="19" bestFit="1" customWidth="1"/>
    <col min="8969" max="9217" width="25.85546875" style="19"/>
    <col min="9218" max="9218" width="11" style="19" bestFit="1" customWidth="1"/>
    <col min="9219" max="9219" width="18.140625" style="19" bestFit="1" customWidth="1"/>
    <col min="9220" max="9220" width="22.7109375" style="19" customWidth="1"/>
    <col min="9221" max="9221" width="19.28515625" style="19" customWidth="1"/>
    <col min="9222" max="9222" width="16.140625" style="19" customWidth="1"/>
    <col min="9223" max="9223" width="18.5703125" style="19" customWidth="1"/>
    <col min="9224" max="9224" width="21.42578125" style="19" bestFit="1" customWidth="1"/>
    <col min="9225" max="9473" width="25.85546875" style="19"/>
    <col min="9474" max="9474" width="11" style="19" bestFit="1" customWidth="1"/>
    <col min="9475" max="9475" width="18.140625" style="19" bestFit="1" customWidth="1"/>
    <col min="9476" max="9476" width="22.7109375" style="19" customWidth="1"/>
    <col min="9477" max="9477" width="19.28515625" style="19" customWidth="1"/>
    <col min="9478" max="9478" width="16.140625" style="19" customWidth="1"/>
    <col min="9479" max="9479" width="18.5703125" style="19" customWidth="1"/>
    <col min="9480" max="9480" width="21.42578125" style="19" bestFit="1" customWidth="1"/>
    <col min="9481" max="9729" width="25.85546875" style="19"/>
    <col min="9730" max="9730" width="11" style="19" bestFit="1" customWidth="1"/>
    <col min="9731" max="9731" width="18.140625" style="19" bestFit="1" customWidth="1"/>
    <col min="9732" max="9732" width="22.7109375" style="19" customWidth="1"/>
    <col min="9733" max="9733" width="19.28515625" style="19" customWidth="1"/>
    <col min="9734" max="9734" width="16.140625" style="19" customWidth="1"/>
    <col min="9735" max="9735" width="18.5703125" style="19" customWidth="1"/>
    <col min="9736" max="9736" width="21.42578125" style="19" bestFit="1" customWidth="1"/>
    <col min="9737" max="9985" width="25.85546875" style="19"/>
    <col min="9986" max="9986" width="11" style="19" bestFit="1" customWidth="1"/>
    <col min="9987" max="9987" width="18.140625" style="19" bestFit="1" customWidth="1"/>
    <col min="9988" max="9988" width="22.7109375" style="19" customWidth="1"/>
    <col min="9989" max="9989" width="19.28515625" style="19" customWidth="1"/>
    <col min="9990" max="9990" width="16.140625" style="19" customWidth="1"/>
    <col min="9991" max="9991" width="18.5703125" style="19" customWidth="1"/>
    <col min="9992" max="9992" width="21.42578125" style="19" bestFit="1" customWidth="1"/>
    <col min="9993" max="10241" width="25.85546875" style="19"/>
    <col min="10242" max="10242" width="11" style="19" bestFit="1" customWidth="1"/>
    <col min="10243" max="10243" width="18.140625" style="19" bestFit="1" customWidth="1"/>
    <col min="10244" max="10244" width="22.7109375" style="19" customWidth="1"/>
    <col min="10245" max="10245" width="19.28515625" style="19" customWidth="1"/>
    <col min="10246" max="10246" width="16.140625" style="19" customWidth="1"/>
    <col min="10247" max="10247" width="18.5703125" style="19" customWidth="1"/>
    <col min="10248" max="10248" width="21.42578125" style="19" bestFit="1" customWidth="1"/>
    <col min="10249" max="10497" width="25.85546875" style="19"/>
    <col min="10498" max="10498" width="11" style="19" bestFit="1" customWidth="1"/>
    <col min="10499" max="10499" width="18.140625" style="19" bestFit="1" customWidth="1"/>
    <col min="10500" max="10500" width="22.7109375" style="19" customWidth="1"/>
    <col min="10501" max="10501" width="19.28515625" style="19" customWidth="1"/>
    <col min="10502" max="10502" width="16.140625" style="19" customWidth="1"/>
    <col min="10503" max="10503" width="18.5703125" style="19" customWidth="1"/>
    <col min="10504" max="10504" width="21.42578125" style="19" bestFit="1" customWidth="1"/>
    <col min="10505" max="10753" width="25.85546875" style="19"/>
    <col min="10754" max="10754" width="11" style="19" bestFit="1" customWidth="1"/>
    <col min="10755" max="10755" width="18.140625" style="19" bestFit="1" customWidth="1"/>
    <col min="10756" max="10756" width="22.7109375" style="19" customWidth="1"/>
    <col min="10757" max="10757" width="19.28515625" style="19" customWidth="1"/>
    <col min="10758" max="10758" width="16.140625" style="19" customWidth="1"/>
    <col min="10759" max="10759" width="18.5703125" style="19" customWidth="1"/>
    <col min="10760" max="10760" width="21.42578125" style="19" bestFit="1" customWidth="1"/>
    <col min="10761" max="11009" width="25.85546875" style="19"/>
    <col min="11010" max="11010" width="11" style="19" bestFit="1" customWidth="1"/>
    <col min="11011" max="11011" width="18.140625" style="19" bestFit="1" customWidth="1"/>
    <col min="11012" max="11012" width="22.7109375" style="19" customWidth="1"/>
    <col min="11013" max="11013" width="19.28515625" style="19" customWidth="1"/>
    <col min="11014" max="11014" width="16.140625" style="19" customWidth="1"/>
    <col min="11015" max="11015" width="18.5703125" style="19" customWidth="1"/>
    <col min="11016" max="11016" width="21.42578125" style="19" bestFit="1" customWidth="1"/>
    <col min="11017" max="11265" width="25.85546875" style="19"/>
    <col min="11266" max="11266" width="11" style="19" bestFit="1" customWidth="1"/>
    <col min="11267" max="11267" width="18.140625" style="19" bestFit="1" customWidth="1"/>
    <col min="11268" max="11268" width="22.7109375" style="19" customWidth="1"/>
    <col min="11269" max="11269" width="19.28515625" style="19" customWidth="1"/>
    <col min="11270" max="11270" width="16.140625" style="19" customWidth="1"/>
    <col min="11271" max="11271" width="18.5703125" style="19" customWidth="1"/>
    <col min="11272" max="11272" width="21.42578125" style="19" bestFit="1" customWidth="1"/>
    <col min="11273" max="11521" width="25.85546875" style="19"/>
    <col min="11522" max="11522" width="11" style="19" bestFit="1" customWidth="1"/>
    <col min="11523" max="11523" width="18.140625" style="19" bestFit="1" customWidth="1"/>
    <col min="11524" max="11524" width="22.7109375" style="19" customWidth="1"/>
    <col min="11525" max="11525" width="19.28515625" style="19" customWidth="1"/>
    <col min="11526" max="11526" width="16.140625" style="19" customWidth="1"/>
    <col min="11527" max="11527" width="18.5703125" style="19" customWidth="1"/>
    <col min="11528" max="11528" width="21.42578125" style="19" bestFit="1" customWidth="1"/>
    <col min="11529" max="11777" width="25.85546875" style="19"/>
    <col min="11778" max="11778" width="11" style="19" bestFit="1" customWidth="1"/>
    <col min="11779" max="11779" width="18.140625" style="19" bestFit="1" customWidth="1"/>
    <col min="11780" max="11780" width="22.7109375" style="19" customWidth="1"/>
    <col min="11781" max="11781" width="19.28515625" style="19" customWidth="1"/>
    <col min="11782" max="11782" width="16.140625" style="19" customWidth="1"/>
    <col min="11783" max="11783" width="18.5703125" style="19" customWidth="1"/>
    <col min="11784" max="11784" width="21.42578125" style="19" bestFit="1" customWidth="1"/>
    <col min="11785" max="12033" width="25.85546875" style="19"/>
    <col min="12034" max="12034" width="11" style="19" bestFit="1" customWidth="1"/>
    <col min="12035" max="12035" width="18.140625" style="19" bestFit="1" customWidth="1"/>
    <col min="12036" max="12036" width="22.7109375" style="19" customWidth="1"/>
    <col min="12037" max="12037" width="19.28515625" style="19" customWidth="1"/>
    <col min="12038" max="12038" width="16.140625" style="19" customWidth="1"/>
    <col min="12039" max="12039" width="18.5703125" style="19" customWidth="1"/>
    <col min="12040" max="12040" width="21.42578125" style="19" bestFit="1" customWidth="1"/>
    <col min="12041" max="12289" width="25.85546875" style="19"/>
    <col min="12290" max="12290" width="11" style="19" bestFit="1" customWidth="1"/>
    <col min="12291" max="12291" width="18.140625" style="19" bestFit="1" customWidth="1"/>
    <col min="12292" max="12292" width="22.7109375" style="19" customWidth="1"/>
    <col min="12293" max="12293" width="19.28515625" style="19" customWidth="1"/>
    <col min="12294" max="12294" width="16.140625" style="19" customWidth="1"/>
    <col min="12295" max="12295" width="18.5703125" style="19" customWidth="1"/>
    <col min="12296" max="12296" width="21.42578125" style="19" bestFit="1" customWidth="1"/>
    <col min="12297" max="12545" width="25.85546875" style="19"/>
    <col min="12546" max="12546" width="11" style="19" bestFit="1" customWidth="1"/>
    <col min="12547" max="12547" width="18.140625" style="19" bestFit="1" customWidth="1"/>
    <col min="12548" max="12548" width="22.7109375" style="19" customWidth="1"/>
    <col min="12549" max="12549" width="19.28515625" style="19" customWidth="1"/>
    <col min="12550" max="12550" width="16.140625" style="19" customWidth="1"/>
    <col min="12551" max="12551" width="18.5703125" style="19" customWidth="1"/>
    <col min="12552" max="12552" width="21.42578125" style="19" bestFit="1" customWidth="1"/>
    <col min="12553" max="12801" width="25.85546875" style="19"/>
    <col min="12802" max="12802" width="11" style="19" bestFit="1" customWidth="1"/>
    <col min="12803" max="12803" width="18.140625" style="19" bestFit="1" customWidth="1"/>
    <col min="12804" max="12804" width="22.7109375" style="19" customWidth="1"/>
    <col min="12805" max="12805" width="19.28515625" style="19" customWidth="1"/>
    <col min="12806" max="12806" width="16.140625" style="19" customWidth="1"/>
    <col min="12807" max="12807" width="18.5703125" style="19" customWidth="1"/>
    <col min="12808" max="12808" width="21.42578125" style="19" bestFit="1" customWidth="1"/>
    <col min="12809" max="13057" width="25.85546875" style="19"/>
    <col min="13058" max="13058" width="11" style="19" bestFit="1" customWidth="1"/>
    <col min="13059" max="13059" width="18.140625" style="19" bestFit="1" customWidth="1"/>
    <col min="13060" max="13060" width="22.7109375" style="19" customWidth="1"/>
    <col min="13061" max="13061" width="19.28515625" style="19" customWidth="1"/>
    <col min="13062" max="13062" width="16.140625" style="19" customWidth="1"/>
    <col min="13063" max="13063" width="18.5703125" style="19" customWidth="1"/>
    <col min="13064" max="13064" width="21.42578125" style="19" bestFit="1" customWidth="1"/>
    <col min="13065" max="13313" width="25.85546875" style="19"/>
    <col min="13314" max="13314" width="11" style="19" bestFit="1" customWidth="1"/>
    <col min="13315" max="13315" width="18.140625" style="19" bestFit="1" customWidth="1"/>
    <col min="13316" max="13316" width="22.7109375" style="19" customWidth="1"/>
    <col min="13317" max="13317" width="19.28515625" style="19" customWidth="1"/>
    <col min="13318" max="13318" width="16.140625" style="19" customWidth="1"/>
    <col min="13319" max="13319" width="18.5703125" style="19" customWidth="1"/>
    <col min="13320" max="13320" width="21.42578125" style="19" bestFit="1" customWidth="1"/>
    <col min="13321" max="13569" width="25.85546875" style="19"/>
    <col min="13570" max="13570" width="11" style="19" bestFit="1" customWidth="1"/>
    <col min="13571" max="13571" width="18.140625" style="19" bestFit="1" customWidth="1"/>
    <col min="13572" max="13572" width="22.7109375" style="19" customWidth="1"/>
    <col min="13573" max="13573" width="19.28515625" style="19" customWidth="1"/>
    <col min="13574" max="13574" width="16.140625" style="19" customWidth="1"/>
    <col min="13575" max="13575" width="18.5703125" style="19" customWidth="1"/>
    <col min="13576" max="13576" width="21.42578125" style="19" bestFit="1" customWidth="1"/>
    <col min="13577" max="13825" width="25.85546875" style="19"/>
    <col min="13826" max="13826" width="11" style="19" bestFit="1" customWidth="1"/>
    <col min="13827" max="13827" width="18.140625" style="19" bestFit="1" customWidth="1"/>
    <col min="13828" max="13828" width="22.7109375" style="19" customWidth="1"/>
    <col min="13829" max="13829" width="19.28515625" style="19" customWidth="1"/>
    <col min="13830" max="13830" width="16.140625" style="19" customWidth="1"/>
    <col min="13831" max="13831" width="18.5703125" style="19" customWidth="1"/>
    <col min="13832" max="13832" width="21.42578125" style="19" bestFit="1" customWidth="1"/>
    <col min="13833" max="14081" width="25.85546875" style="19"/>
    <col min="14082" max="14082" width="11" style="19" bestFit="1" customWidth="1"/>
    <col min="14083" max="14083" width="18.140625" style="19" bestFit="1" customWidth="1"/>
    <col min="14084" max="14084" width="22.7109375" style="19" customWidth="1"/>
    <col min="14085" max="14085" width="19.28515625" style="19" customWidth="1"/>
    <col min="14086" max="14086" width="16.140625" style="19" customWidth="1"/>
    <col min="14087" max="14087" width="18.5703125" style="19" customWidth="1"/>
    <col min="14088" max="14088" width="21.42578125" style="19" bestFit="1" customWidth="1"/>
    <col min="14089" max="14337" width="25.85546875" style="19"/>
    <col min="14338" max="14338" width="11" style="19" bestFit="1" customWidth="1"/>
    <col min="14339" max="14339" width="18.140625" style="19" bestFit="1" customWidth="1"/>
    <col min="14340" max="14340" width="22.7109375" style="19" customWidth="1"/>
    <col min="14341" max="14341" width="19.28515625" style="19" customWidth="1"/>
    <col min="14342" max="14342" width="16.140625" style="19" customWidth="1"/>
    <col min="14343" max="14343" width="18.5703125" style="19" customWidth="1"/>
    <col min="14344" max="14344" width="21.42578125" style="19" bestFit="1" customWidth="1"/>
    <col min="14345" max="14593" width="25.85546875" style="19"/>
    <col min="14594" max="14594" width="11" style="19" bestFit="1" customWidth="1"/>
    <col min="14595" max="14595" width="18.140625" style="19" bestFit="1" customWidth="1"/>
    <col min="14596" max="14596" width="22.7109375" style="19" customWidth="1"/>
    <col min="14597" max="14597" width="19.28515625" style="19" customWidth="1"/>
    <col min="14598" max="14598" width="16.140625" style="19" customWidth="1"/>
    <col min="14599" max="14599" width="18.5703125" style="19" customWidth="1"/>
    <col min="14600" max="14600" width="21.42578125" style="19" bestFit="1" customWidth="1"/>
    <col min="14601" max="14849" width="25.85546875" style="19"/>
    <col min="14850" max="14850" width="11" style="19" bestFit="1" customWidth="1"/>
    <col min="14851" max="14851" width="18.140625" style="19" bestFit="1" customWidth="1"/>
    <col min="14852" max="14852" width="22.7109375" style="19" customWidth="1"/>
    <col min="14853" max="14853" width="19.28515625" style="19" customWidth="1"/>
    <col min="14854" max="14854" width="16.140625" style="19" customWidth="1"/>
    <col min="14855" max="14855" width="18.5703125" style="19" customWidth="1"/>
    <col min="14856" max="14856" width="21.42578125" style="19" bestFit="1" customWidth="1"/>
    <col min="14857" max="15105" width="25.85546875" style="19"/>
    <col min="15106" max="15106" width="11" style="19" bestFit="1" customWidth="1"/>
    <col min="15107" max="15107" width="18.140625" style="19" bestFit="1" customWidth="1"/>
    <col min="15108" max="15108" width="22.7109375" style="19" customWidth="1"/>
    <col min="15109" max="15109" width="19.28515625" style="19" customWidth="1"/>
    <col min="15110" max="15110" width="16.140625" style="19" customWidth="1"/>
    <col min="15111" max="15111" width="18.5703125" style="19" customWidth="1"/>
    <col min="15112" max="15112" width="21.42578125" style="19" bestFit="1" customWidth="1"/>
    <col min="15113" max="15361" width="25.85546875" style="19"/>
    <col min="15362" max="15362" width="11" style="19" bestFit="1" customWidth="1"/>
    <col min="15363" max="15363" width="18.140625" style="19" bestFit="1" customWidth="1"/>
    <col min="15364" max="15364" width="22.7109375" style="19" customWidth="1"/>
    <col min="15365" max="15365" width="19.28515625" style="19" customWidth="1"/>
    <col min="15366" max="15366" width="16.140625" style="19" customWidth="1"/>
    <col min="15367" max="15367" width="18.5703125" style="19" customWidth="1"/>
    <col min="15368" max="15368" width="21.42578125" style="19" bestFit="1" customWidth="1"/>
    <col min="15369" max="15617" width="25.85546875" style="19"/>
    <col min="15618" max="15618" width="11" style="19" bestFit="1" customWidth="1"/>
    <col min="15619" max="15619" width="18.140625" style="19" bestFit="1" customWidth="1"/>
    <col min="15620" max="15620" width="22.7109375" style="19" customWidth="1"/>
    <col min="15621" max="15621" width="19.28515625" style="19" customWidth="1"/>
    <col min="15622" max="15622" width="16.140625" style="19" customWidth="1"/>
    <col min="15623" max="15623" width="18.5703125" style="19" customWidth="1"/>
    <col min="15624" max="15624" width="21.42578125" style="19" bestFit="1" customWidth="1"/>
    <col min="15625" max="15873" width="25.85546875" style="19"/>
    <col min="15874" max="15874" width="11" style="19" bestFit="1" customWidth="1"/>
    <col min="15875" max="15875" width="18.140625" style="19" bestFit="1" customWidth="1"/>
    <col min="15876" max="15876" width="22.7109375" style="19" customWidth="1"/>
    <col min="15877" max="15877" width="19.28515625" style="19" customWidth="1"/>
    <col min="15878" max="15878" width="16.140625" style="19" customWidth="1"/>
    <col min="15879" max="15879" width="18.5703125" style="19" customWidth="1"/>
    <col min="15880" max="15880" width="21.42578125" style="19" bestFit="1" customWidth="1"/>
    <col min="15881" max="16129" width="25.85546875" style="19"/>
    <col min="16130" max="16130" width="11" style="19" bestFit="1" customWidth="1"/>
    <col min="16131" max="16131" width="18.140625" style="19" bestFit="1" customWidth="1"/>
    <col min="16132" max="16132" width="22.7109375" style="19" customWidth="1"/>
    <col min="16133" max="16133" width="19.28515625" style="19" customWidth="1"/>
    <col min="16134" max="16134" width="16.140625" style="19" customWidth="1"/>
    <col min="16135" max="16135" width="18.5703125" style="19" customWidth="1"/>
    <col min="16136" max="16136" width="21.42578125" style="19" bestFit="1" customWidth="1"/>
    <col min="16137" max="16384" width="25.85546875" style="19"/>
  </cols>
  <sheetData>
    <row r="1" spans="1:8" ht="28.5" customHeight="1">
      <c r="C1" s="662" t="s">
        <v>1080</v>
      </c>
      <c r="D1" s="662"/>
      <c r="E1" s="662"/>
    </row>
    <row r="2" spans="1:8" s="22" customFormat="1" ht="39.75" customHeight="1">
      <c r="A2" s="5" t="s">
        <v>142</v>
      </c>
      <c r="B2" s="8" t="s">
        <v>21</v>
      </c>
      <c r="C2" s="8" t="s">
        <v>22</v>
      </c>
      <c r="D2" s="8" t="s">
        <v>23</v>
      </c>
      <c r="E2" s="5" t="s">
        <v>86</v>
      </c>
      <c r="F2" s="8" t="s">
        <v>25</v>
      </c>
      <c r="G2" s="125" t="s">
        <v>645</v>
      </c>
      <c r="H2" s="8" t="s">
        <v>87</v>
      </c>
    </row>
    <row r="3" spans="1:8" ht="29.25" customHeight="1">
      <c r="A3" s="12">
        <v>1</v>
      </c>
      <c r="B3" s="65" t="s">
        <v>6</v>
      </c>
      <c r="C3" s="34" t="s">
        <v>413</v>
      </c>
      <c r="D3" s="65" t="s">
        <v>416</v>
      </c>
      <c r="E3" s="34" t="s">
        <v>418</v>
      </c>
      <c r="F3" s="297">
        <v>628556</v>
      </c>
      <c r="G3" s="202">
        <v>60</v>
      </c>
      <c r="H3" s="18" t="s">
        <v>90</v>
      </c>
    </row>
    <row r="4" spans="1:8" ht="21.75" customHeight="1">
      <c r="A4" s="12">
        <v>2</v>
      </c>
      <c r="B4" s="65" t="s">
        <v>6</v>
      </c>
      <c r="C4" s="34" t="s">
        <v>413</v>
      </c>
      <c r="D4" s="65" t="s">
        <v>416</v>
      </c>
      <c r="E4" s="34" t="s">
        <v>825</v>
      </c>
      <c r="F4" s="57">
        <v>629407</v>
      </c>
      <c r="G4" s="202">
        <v>30</v>
      </c>
      <c r="H4" s="18" t="s">
        <v>91</v>
      </c>
    </row>
    <row r="5" spans="1:8" ht="27" customHeight="1">
      <c r="A5" s="307">
        <v>3</v>
      </c>
      <c r="B5" s="65" t="s">
        <v>6</v>
      </c>
      <c r="C5" s="34" t="s">
        <v>413</v>
      </c>
      <c r="D5" s="65" t="s">
        <v>419</v>
      </c>
      <c r="E5" s="36" t="s">
        <v>420</v>
      </c>
      <c r="F5" s="298">
        <v>628677</v>
      </c>
      <c r="G5" s="202">
        <v>80</v>
      </c>
      <c r="H5" s="18" t="s">
        <v>94</v>
      </c>
    </row>
    <row r="6" spans="1:8" ht="21.75" customHeight="1">
      <c r="A6" s="307">
        <v>4</v>
      </c>
      <c r="B6" s="65" t="s">
        <v>6</v>
      </c>
      <c r="C6" s="34" t="s">
        <v>413</v>
      </c>
      <c r="D6" s="65" t="s">
        <v>419</v>
      </c>
      <c r="E6" s="36" t="s">
        <v>826</v>
      </c>
      <c r="F6" s="299">
        <v>628686</v>
      </c>
      <c r="G6" s="202">
        <v>20</v>
      </c>
      <c r="H6" s="18" t="s">
        <v>95</v>
      </c>
    </row>
    <row r="7" spans="1:8" ht="21.75" customHeight="1">
      <c r="A7" s="307">
        <v>5</v>
      </c>
      <c r="B7" s="65" t="s">
        <v>6</v>
      </c>
      <c r="C7" s="34" t="s">
        <v>413</v>
      </c>
      <c r="D7" s="65" t="s">
        <v>419</v>
      </c>
      <c r="E7" s="36" t="s">
        <v>419</v>
      </c>
      <c r="F7" s="298">
        <v>628912</v>
      </c>
      <c r="G7" s="203">
        <v>20</v>
      </c>
      <c r="H7" s="18" t="s">
        <v>97</v>
      </c>
    </row>
    <row r="8" spans="1:8" ht="21.75" customHeight="1">
      <c r="A8" s="307">
        <v>6</v>
      </c>
      <c r="B8" s="65" t="s">
        <v>6</v>
      </c>
      <c r="C8" s="34" t="s">
        <v>413</v>
      </c>
      <c r="D8" s="34" t="s">
        <v>827</v>
      </c>
      <c r="E8" s="34" t="s">
        <v>827</v>
      </c>
      <c r="F8" s="297">
        <v>629446</v>
      </c>
      <c r="G8" s="260">
        <v>20</v>
      </c>
    </row>
    <row r="9" spans="1:8" ht="21.75" customHeight="1">
      <c r="A9" s="307">
        <v>7</v>
      </c>
      <c r="B9" s="65" t="s">
        <v>6</v>
      </c>
      <c r="C9" s="34" t="s">
        <v>413</v>
      </c>
      <c r="D9" s="34" t="s">
        <v>827</v>
      </c>
      <c r="E9" s="34" t="s">
        <v>828</v>
      </c>
      <c r="F9" s="297">
        <v>629040</v>
      </c>
      <c r="G9" s="260">
        <v>20</v>
      </c>
    </row>
    <row r="10" spans="1:8" ht="21.75" customHeight="1">
      <c r="A10" s="307">
        <v>8</v>
      </c>
      <c r="B10" s="65" t="s">
        <v>6</v>
      </c>
      <c r="C10" s="34" t="s">
        <v>413</v>
      </c>
      <c r="D10" s="65" t="s">
        <v>829</v>
      </c>
      <c r="E10" s="34" t="s">
        <v>422</v>
      </c>
      <c r="F10" s="298">
        <v>628554</v>
      </c>
      <c r="G10" s="260">
        <v>20</v>
      </c>
    </row>
    <row r="11" spans="1:8" ht="21.75" customHeight="1">
      <c r="A11" s="307">
        <v>9</v>
      </c>
      <c r="B11" s="65" t="s">
        <v>6</v>
      </c>
      <c r="C11" s="34" t="s">
        <v>413</v>
      </c>
      <c r="D11" s="65" t="s">
        <v>830</v>
      </c>
      <c r="E11" s="36" t="s">
        <v>421</v>
      </c>
      <c r="F11" s="298">
        <v>628828</v>
      </c>
      <c r="G11" s="260">
        <v>20</v>
      </c>
    </row>
    <row r="12" spans="1:8" s="6" customFormat="1" ht="24" customHeight="1">
      <c r="A12" s="307">
        <v>10</v>
      </c>
      <c r="B12" s="65" t="s">
        <v>6</v>
      </c>
      <c r="C12" s="34" t="s">
        <v>413</v>
      </c>
      <c r="D12" s="65" t="s">
        <v>98</v>
      </c>
      <c r="E12" s="36" t="s">
        <v>99</v>
      </c>
      <c r="F12" s="63">
        <v>628639</v>
      </c>
      <c r="G12" s="143">
        <v>2.9000000000000008</v>
      </c>
    </row>
    <row r="13" spans="1:8" s="6" customFormat="1" ht="24" customHeight="1">
      <c r="A13" s="307">
        <v>11</v>
      </c>
      <c r="B13" s="65" t="s">
        <v>6</v>
      </c>
      <c r="C13" s="34" t="s">
        <v>413</v>
      </c>
      <c r="D13" s="65" t="s">
        <v>98</v>
      </c>
      <c r="E13" s="36" t="s">
        <v>100</v>
      </c>
      <c r="F13" s="63">
        <v>628747</v>
      </c>
      <c r="G13" s="143">
        <v>3.0999999999999996</v>
      </c>
    </row>
    <row r="14" spans="1:8" s="6" customFormat="1" ht="24" customHeight="1">
      <c r="A14" s="307">
        <v>12</v>
      </c>
      <c r="B14" s="65" t="s">
        <v>6</v>
      </c>
      <c r="C14" s="34" t="s">
        <v>413</v>
      </c>
      <c r="D14" s="65" t="s">
        <v>98</v>
      </c>
      <c r="E14" s="65" t="s">
        <v>98</v>
      </c>
      <c r="F14" s="142">
        <v>629157</v>
      </c>
      <c r="G14" s="143">
        <v>0.30000000000000004</v>
      </c>
    </row>
    <row r="15" spans="1:8" s="6" customFormat="1" ht="24" customHeight="1">
      <c r="A15" s="307">
        <v>13</v>
      </c>
      <c r="B15" s="65" t="s">
        <v>6</v>
      </c>
      <c r="C15" s="34" t="s">
        <v>413</v>
      </c>
      <c r="D15" s="65" t="s">
        <v>92</v>
      </c>
      <c r="E15" s="65" t="s">
        <v>96</v>
      </c>
      <c r="F15" s="24" t="s">
        <v>636</v>
      </c>
      <c r="G15" s="143">
        <v>3.3000000000000003</v>
      </c>
    </row>
    <row r="16" spans="1:8" s="6" customFormat="1" ht="24" customHeight="1">
      <c r="A16" s="307">
        <v>14</v>
      </c>
      <c r="B16" s="65" t="s">
        <v>6</v>
      </c>
      <c r="C16" s="34" t="s">
        <v>413</v>
      </c>
      <c r="D16" s="65" t="s">
        <v>92</v>
      </c>
      <c r="E16" s="65" t="s">
        <v>93</v>
      </c>
      <c r="F16" s="24" t="s">
        <v>637</v>
      </c>
      <c r="G16" s="143">
        <v>4.6000000000000005</v>
      </c>
    </row>
    <row r="17" spans="1:7" s="6" customFormat="1" ht="24" customHeight="1">
      <c r="A17" s="307">
        <v>15</v>
      </c>
      <c r="B17" s="65" t="s">
        <v>6</v>
      </c>
      <c r="C17" s="34" t="s">
        <v>413</v>
      </c>
      <c r="D17" s="65" t="s">
        <v>92</v>
      </c>
      <c r="E17" s="65" t="s">
        <v>92</v>
      </c>
      <c r="F17" s="24" t="s">
        <v>638</v>
      </c>
      <c r="G17" s="143">
        <v>1</v>
      </c>
    </row>
    <row r="26" spans="1:7" ht="21.75" customHeight="1"/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90"/>
  <dimension ref="A1:H49"/>
  <sheetViews>
    <sheetView view="pageBreakPreview" zoomScaleSheetLayoutView="100" workbookViewId="0">
      <selection activeCell="K8" sqref="K8"/>
    </sheetView>
  </sheetViews>
  <sheetFormatPr defaultColWidth="9.140625" defaultRowHeight="21" customHeight="1"/>
  <cols>
    <col min="1" max="1" width="9.28515625" style="6" customWidth="1"/>
    <col min="2" max="3" width="19.42578125" style="6" customWidth="1"/>
    <col min="4" max="4" width="22.42578125" style="6" customWidth="1"/>
    <col min="5" max="5" width="25.28515625" style="6" customWidth="1"/>
    <col min="6" max="6" width="19" style="119" customWidth="1"/>
    <col min="7" max="7" width="8.42578125" style="6" hidden="1" customWidth="1"/>
    <col min="8" max="8" width="14.140625" style="6" hidden="1" customWidth="1"/>
    <col min="9" max="16384" width="9.140625" style="6"/>
  </cols>
  <sheetData>
    <row r="1" spans="1:8" ht="27" customHeight="1">
      <c r="C1" s="662" t="s">
        <v>1081</v>
      </c>
      <c r="D1" s="662"/>
      <c r="E1" s="662"/>
    </row>
    <row r="2" spans="1:8" ht="39.75" customHeight="1">
      <c r="A2" s="349" t="s">
        <v>142</v>
      </c>
      <c r="B2" s="17" t="s">
        <v>21</v>
      </c>
      <c r="C2" s="17" t="s">
        <v>22</v>
      </c>
      <c r="D2" s="17" t="s">
        <v>23</v>
      </c>
      <c r="E2" s="349" t="s">
        <v>86</v>
      </c>
      <c r="F2" s="17" t="s">
        <v>53</v>
      </c>
      <c r="G2" s="17" t="s">
        <v>248</v>
      </c>
      <c r="H2" s="17" t="s">
        <v>26</v>
      </c>
    </row>
    <row r="3" spans="1:8" ht="21" customHeight="1">
      <c r="A3" s="351">
        <v>1</v>
      </c>
      <c r="B3" s="342" t="s">
        <v>6</v>
      </c>
      <c r="C3" s="342" t="s">
        <v>414</v>
      </c>
      <c r="D3" s="342" t="s">
        <v>427</v>
      </c>
      <c r="E3" s="342" t="s">
        <v>427</v>
      </c>
      <c r="F3" s="351">
        <v>629024</v>
      </c>
      <c r="G3" s="261">
        <v>10</v>
      </c>
      <c r="H3" s="262">
        <v>129</v>
      </c>
    </row>
    <row r="4" spans="1:8" ht="21" customHeight="1">
      <c r="A4" s="351">
        <v>2</v>
      </c>
      <c r="B4" s="342" t="s">
        <v>6</v>
      </c>
      <c r="C4" s="342" t="s">
        <v>414</v>
      </c>
      <c r="D4" s="342" t="s">
        <v>427</v>
      </c>
      <c r="E4" s="342" t="s">
        <v>831</v>
      </c>
      <c r="F4" s="351">
        <v>629128</v>
      </c>
      <c r="G4" s="261">
        <v>17</v>
      </c>
      <c r="H4" s="262">
        <v>51</v>
      </c>
    </row>
    <row r="5" spans="1:8" ht="21" customHeight="1">
      <c r="A5" s="351">
        <v>3</v>
      </c>
      <c r="B5" s="342" t="s">
        <v>6</v>
      </c>
      <c r="C5" s="342" t="s">
        <v>414</v>
      </c>
      <c r="D5" s="41" t="s">
        <v>436</v>
      </c>
      <c r="E5" s="41" t="s">
        <v>444</v>
      </c>
      <c r="F5" s="14">
        <v>629038</v>
      </c>
      <c r="G5" s="105">
        <v>12</v>
      </c>
      <c r="H5" s="105">
        <v>33</v>
      </c>
    </row>
    <row r="6" spans="1:8" ht="21" customHeight="1">
      <c r="A6" s="351">
        <v>4</v>
      </c>
      <c r="B6" s="342" t="s">
        <v>6</v>
      </c>
      <c r="C6" s="342" t="s">
        <v>414</v>
      </c>
      <c r="D6" s="41" t="s">
        <v>436</v>
      </c>
      <c r="E6" s="41" t="s">
        <v>436</v>
      </c>
      <c r="F6" s="14" t="s">
        <v>443</v>
      </c>
      <c r="G6" s="105">
        <v>15</v>
      </c>
      <c r="H6" s="105">
        <v>52</v>
      </c>
    </row>
    <row r="7" spans="1:8" ht="21" customHeight="1">
      <c r="A7" s="351">
        <v>5</v>
      </c>
      <c r="B7" s="342" t="s">
        <v>6</v>
      </c>
      <c r="C7" s="342" t="s">
        <v>414</v>
      </c>
      <c r="D7" s="380" t="s">
        <v>832</v>
      </c>
      <c r="E7" s="380" t="s">
        <v>832</v>
      </c>
      <c r="F7" s="381" t="s">
        <v>833</v>
      </c>
      <c r="G7" s="106">
        <v>20</v>
      </c>
      <c r="H7" s="106">
        <v>170</v>
      </c>
    </row>
    <row r="8" spans="1:8" ht="21" customHeight="1">
      <c r="A8" s="351">
        <v>6</v>
      </c>
      <c r="B8" s="342" t="s">
        <v>6</v>
      </c>
      <c r="C8" s="342" t="s">
        <v>414</v>
      </c>
      <c r="D8" s="263" t="s">
        <v>454</v>
      </c>
      <c r="E8" s="263" t="s">
        <v>834</v>
      </c>
      <c r="F8" s="381" t="s">
        <v>449</v>
      </c>
      <c r="G8" s="106">
        <v>5</v>
      </c>
      <c r="H8" s="106">
        <v>25</v>
      </c>
    </row>
    <row r="9" spans="1:8" ht="21" customHeight="1">
      <c r="A9" s="351">
        <v>1</v>
      </c>
      <c r="B9" s="342" t="s">
        <v>8</v>
      </c>
      <c r="C9" s="342" t="s">
        <v>414</v>
      </c>
      <c r="D9" s="41" t="s">
        <v>439</v>
      </c>
      <c r="E9" s="41" t="s">
        <v>432</v>
      </c>
      <c r="F9" s="14" t="s">
        <v>433</v>
      </c>
      <c r="G9" s="105">
        <v>3</v>
      </c>
      <c r="H9" s="105">
        <v>253</v>
      </c>
    </row>
    <row r="10" spans="1:8" ht="21" customHeight="1">
      <c r="A10" s="351">
        <v>2</v>
      </c>
      <c r="B10" s="342" t="s">
        <v>8</v>
      </c>
      <c r="C10" s="342" t="s">
        <v>414</v>
      </c>
      <c r="D10" s="380" t="s">
        <v>439</v>
      </c>
      <c r="E10" s="380" t="s">
        <v>434</v>
      </c>
      <c r="F10" s="381" t="s">
        <v>615</v>
      </c>
      <c r="G10" s="106">
        <v>33</v>
      </c>
      <c r="H10" s="106">
        <v>365</v>
      </c>
    </row>
    <row r="11" spans="1:8" ht="21" customHeight="1">
      <c r="A11" s="351">
        <v>3</v>
      </c>
      <c r="B11" s="342" t="s">
        <v>8</v>
      </c>
      <c r="C11" s="342" t="s">
        <v>414</v>
      </c>
      <c r="D11" s="108" t="s">
        <v>439</v>
      </c>
      <c r="E11" s="108" t="s">
        <v>835</v>
      </c>
      <c r="F11" s="14" t="s">
        <v>836</v>
      </c>
      <c r="G11" s="102">
        <v>1</v>
      </c>
      <c r="H11" s="257">
        <v>28</v>
      </c>
    </row>
    <row r="12" spans="1:8" ht="21" customHeight="1">
      <c r="A12" s="351">
        <v>4</v>
      </c>
      <c r="B12" s="342" t="s">
        <v>8</v>
      </c>
      <c r="C12" s="342" t="s">
        <v>414</v>
      </c>
      <c r="D12" s="380" t="s">
        <v>610</v>
      </c>
      <c r="E12" s="380" t="s">
        <v>611</v>
      </c>
      <c r="F12" s="381" t="s">
        <v>612</v>
      </c>
      <c r="G12" s="106">
        <v>28</v>
      </c>
      <c r="H12" s="106">
        <v>241.5</v>
      </c>
    </row>
    <row r="13" spans="1:8" ht="21" customHeight="1">
      <c r="A13" s="351">
        <v>5</v>
      </c>
      <c r="B13" s="342" t="s">
        <v>8</v>
      </c>
      <c r="C13" s="342" t="s">
        <v>414</v>
      </c>
      <c r="D13" s="380" t="s">
        <v>427</v>
      </c>
      <c r="E13" s="380" t="s">
        <v>435</v>
      </c>
      <c r="F13" s="381">
        <v>629533</v>
      </c>
      <c r="G13" s="106">
        <v>29</v>
      </c>
      <c r="H13" s="106">
        <v>130.4</v>
      </c>
    </row>
    <row r="14" spans="1:8" ht="21" customHeight="1">
      <c r="A14" s="351">
        <v>6</v>
      </c>
      <c r="B14" s="342" t="s">
        <v>8</v>
      </c>
      <c r="C14" s="342" t="s">
        <v>414</v>
      </c>
      <c r="D14" s="41" t="s">
        <v>436</v>
      </c>
      <c r="E14" s="41" t="s">
        <v>436</v>
      </c>
      <c r="F14" s="14" t="s">
        <v>443</v>
      </c>
      <c r="G14" s="105">
        <v>15</v>
      </c>
      <c r="H14" s="105">
        <v>46</v>
      </c>
    </row>
    <row r="15" spans="1:8" ht="21" customHeight="1">
      <c r="A15" s="351">
        <v>7</v>
      </c>
      <c r="B15" s="342" t="s">
        <v>8</v>
      </c>
      <c r="C15" s="342" t="s">
        <v>414</v>
      </c>
      <c r="D15" s="41" t="s">
        <v>436</v>
      </c>
      <c r="E15" s="41" t="s">
        <v>437</v>
      </c>
      <c r="F15" s="14" t="s">
        <v>438</v>
      </c>
      <c r="G15" s="105">
        <v>8</v>
      </c>
      <c r="H15" s="105">
        <v>2</v>
      </c>
    </row>
    <row r="16" spans="1:8" ht="21" customHeight="1">
      <c r="A16" s="351">
        <v>8</v>
      </c>
      <c r="B16" s="342" t="s">
        <v>8</v>
      </c>
      <c r="C16" s="342" t="s">
        <v>414</v>
      </c>
      <c r="D16" s="41" t="s">
        <v>452</v>
      </c>
      <c r="E16" s="41" t="s">
        <v>452</v>
      </c>
      <c r="F16" s="14" t="s">
        <v>453</v>
      </c>
      <c r="G16" s="105">
        <v>22</v>
      </c>
      <c r="H16" s="105">
        <v>180</v>
      </c>
    </row>
    <row r="17" spans="1:8" ht="21" customHeight="1">
      <c r="A17" s="351">
        <v>9</v>
      </c>
      <c r="B17" s="342" t="s">
        <v>8</v>
      </c>
      <c r="C17" s="342" t="s">
        <v>414</v>
      </c>
      <c r="D17" s="380" t="s">
        <v>613</v>
      </c>
      <c r="E17" s="380" t="s">
        <v>613</v>
      </c>
      <c r="F17" s="381" t="s">
        <v>614</v>
      </c>
      <c r="G17" s="106">
        <v>31</v>
      </c>
      <c r="H17" s="106">
        <v>483</v>
      </c>
    </row>
    <row r="18" spans="1:8" ht="21" customHeight="1">
      <c r="A18" s="351">
        <v>10</v>
      </c>
      <c r="B18" s="342" t="s">
        <v>8</v>
      </c>
      <c r="C18" s="342" t="s">
        <v>414</v>
      </c>
      <c r="D18" s="220" t="s">
        <v>837</v>
      </c>
      <c r="E18" s="108" t="s">
        <v>837</v>
      </c>
      <c r="F18" s="381">
        <v>629305</v>
      </c>
      <c r="G18" s="106">
        <v>24</v>
      </c>
      <c r="H18" s="257">
        <v>11.5</v>
      </c>
    </row>
    <row r="19" spans="1:8" ht="21" customHeight="1">
      <c r="A19" s="351">
        <v>11</v>
      </c>
      <c r="B19" s="342" t="s">
        <v>8</v>
      </c>
      <c r="C19" s="342" t="s">
        <v>414</v>
      </c>
      <c r="D19" s="220" t="s">
        <v>837</v>
      </c>
      <c r="E19" s="108" t="s">
        <v>834</v>
      </c>
      <c r="F19" s="381">
        <v>628764</v>
      </c>
      <c r="G19" s="106">
        <v>5</v>
      </c>
      <c r="H19" s="257">
        <v>38</v>
      </c>
    </row>
    <row r="20" spans="1:8" ht="21" customHeight="1">
      <c r="A20" s="351">
        <v>1</v>
      </c>
      <c r="B20" s="342" t="s">
        <v>7</v>
      </c>
      <c r="C20" s="342" t="s">
        <v>414</v>
      </c>
      <c r="D20" s="380" t="s">
        <v>838</v>
      </c>
      <c r="E20" s="380" t="s">
        <v>838</v>
      </c>
      <c r="F20" s="381" t="s">
        <v>839</v>
      </c>
      <c r="G20" s="106">
        <v>2</v>
      </c>
      <c r="H20" s="106">
        <v>164</v>
      </c>
    </row>
    <row r="21" spans="1:8" ht="21" customHeight="1">
      <c r="A21" s="351">
        <v>2</v>
      </c>
      <c r="B21" s="342" t="s">
        <v>7</v>
      </c>
      <c r="C21" s="342" t="s">
        <v>414</v>
      </c>
      <c r="D21" s="41" t="s">
        <v>838</v>
      </c>
      <c r="E21" s="41" t="s">
        <v>840</v>
      </c>
      <c r="F21" s="14" t="s">
        <v>841</v>
      </c>
      <c r="G21" s="105">
        <v>9</v>
      </c>
      <c r="H21" s="105">
        <v>114</v>
      </c>
    </row>
    <row r="22" spans="1:8" ht="21" customHeight="1">
      <c r="A22" s="351">
        <v>3</v>
      </c>
      <c r="B22" s="342" t="s">
        <v>7</v>
      </c>
      <c r="C22" s="342" t="s">
        <v>414</v>
      </c>
      <c r="D22" s="41" t="s">
        <v>439</v>
      </c>
      <c r="E22" s="41" t="s">
        <v>835</v>
      </c>
      <c r="F22" s="14" t="s">
        <v>836</v>
      </c>
      <c r="G22" s="105">
        <v>1</v>
      </c>
      <c r="H22" s="105"/>
    </row>
    <row r="23" spans="1:8" ht="21" customHeight="1">
      <c r="A23" s="351">
        <v>4</v>
      </c>
      <c r="B23" s="342" t="s">
        <v>7</v>
      </c>
      <c r="C23" s="342" t="s">
        <v>414</v>
      </c>
      <c r="D23" s="41" t="s">
        <v>439</v>
      </c>
      <c r="E23" s="41" t="s">
        <v>432</v>
      </c>
      <c r="F23" s="14" t="s">
        <v>433</v>
      </c>
      <c r="G23" s="105">
        <v>3</v>
      </c>
      <c r="H23" s="105"/>
    </row>
    <row r="24" spans="1:8" ht="21" customHeight="1">
      <c r="A24" s="720">
        <v>5</v>
      </c>
      <c r="B24" s="342" t="s">
        <v>7</v>
      </c>
      <c r="C24" s="342" t="s">
        <v>414</v>
      </c>
      <c r="D24" s="380" t="s">
        <v>439</v>
      </c>
      <c r="E24" s="701" t="s">
        <v>454</v>
      </c>
      <c r="F24" s="786" t="s">
        <v>455</v>
      </c>
      <c r="G24" s="106">
        <v>24</v>
      </c>
      <c r="H24" s="106"/>
    </row>
    <row r="25" spans="1:8" ht="21" customHeight="1">
      <c r="A25" s="720"/>
      <c r="B25" s="342" t="s">
        <v>7</v>
      </c>
      <c r="C25" s="342" t="s">
        <v>414</v>
      </c>
      <c r="D25" s="263" t="s">
        <v>454</v>
      </c>
      <c r="E25" s="701"/>
      <c r="F25" s="786"/>
      <c r="G25" s="106">
        <v>24</v>
      </c>
      <c r="H25" s="257">
        <v>164</v>
      </c>
    </row>
    <row r="26" spans="1:8" ht="21" customHeight="1">
      <c r="A26" s="351">
        <v>6</v>
      </c>
      <c r="B26" s="342" t="s">
        <v>7</v>
      </c>
      <c r="C26" s="342" t="s">
        <v>414</v>
      </c>
      <c r="D26" s="380" t="s">
        <v>425</v>
      </c>
      <c r="E26" s="380" t="s">
        <v>440</v>
      </c>
      <c r="F26" s="381" t="s">
        <v>441</v>
      </c>
      <c r="G26" s="106">
        <v>4</v>
      </c>
      <c r="H26" s="106">
        <v>1185</v>
      </c>
    </row>
    <row r="27" spans="1:8" ht="21" customHeight="1">
      <c r="A27" s="351">
        <v>7</v>
      </c>
      <c r="B27" s="342" t="s">
        <v>7</v>
      </c>
      <c r="C27" s="342" t="s">
        <v>414</v>
      </c>
      <c r="D27" s="380" t="s">
        <v>425</v>
      </c>
      <c r="E27" s="380" t="s">
        <v>426</v>
      </c>
      <c r="F27" s="381" t="s">
        <v>442</v>
      </c>
      <c r="G27" s="106">
        <v>19</v>
      </c>
      <c r="H27" s="106">
        <v>823</v>
      </c>
    </row>
    <row r="28" spans="1:8" ht="21" customHeight="1">
      <c r="A28" s="351">
        <v>8</v>
      </c>
      <c r="B28" s="342" t="s">
        <v>7</v>
      </c>
      <c r="C28" s="342" t="s">
        <v>414</v>
      </c>
      <c r="D28" s="41" t="s">
        <v>610</v>
      </c>
      <c r="E28" s="41" t="s">
        <v>610</v>
      </c>
      <c r="F28" s="14" t="s">
        <v>842</v>
      </c>
      <c r="G28" s="105">
        <v>7</v>
      </c>
      <c r="H28" s="105">
        <v>197</v>
      </c>
    </row>
    <row r="29" spans="1:8" ht="21" customHeight="1">
      <c r="A29" s="351">
        <v>9</v>
      </c>
      <c r="B29" s="342" t="s">
        <v>7</v>
      </c>
      <c r="C29" s="342" t="s">
        <v>414</v>
      </c>
      <c r="D29" s="41" t="s">
        <v>610</v>
      </c>
      <c r="E29" s="41" t="s">
        <v>611</v>
      </c>
      <c r="F29" s="14" t="s">
        <v>612</v>
      </c>
      <c r="G29" s="105">
        <v>28</v>
      </c>
      <c r="H29" s="105">
        <v>203</v>
      </c>
    </row>
    <row r="30" spans="1:8" ht="21" customHeight="1">
      <c r="A30" s="351">
        <v>10</v>
      </c>
      <c r="B30" s="342" t="s">
        <v>7</v>
      </c>
      <c r="C30" s="342" t="s">
        <v>414</v>
      </c>
      <c r="D30" s="41" t="s">
        <v>427</v>
      </c>
      <c r="E30" s="41" t="s">
        <v>427</v>
      </c>
      <c r="F30" s="14">
        <v>629024</v>
      </c>
      <c r="G30" s="105">
        <v>10</v>
      </c>
      <c r="H30" s="105">
        <v>123</v>
      </c>
    </row>
    <row r="31" spans="1:8" ht="21" customHeight="1">
      <c r="A31" s="351">
        <v>11</v>
      </c>
      <c r="B31" s="342" t="s">
        <v>7</v>
      </c>
      <c r="C31" s="342" t="s">
        <v>414</v>
      </c>
      <c r="D31" s="41" t="s">
        <v>427</v>
      </c>
      <c r="E31" s="41" t="s">
        <v>831</v>
      </c>
      <c r="F31" s="14">
        <v>629128</v>
      </c>
      <c r="G31" s="105">
        <v>17</v>
      </c>
      <c r="H31" s="105">
        <v>562</v>
      </c>
    </row>
    <row r="32" spans="1:8" ht="21" customHeight="1">
      <c r="A32" s="351">
        <v>12</v>
      </c>
      <c r="B32" s="342" t="s">
        <v>7</v>
      </c>
      <c r="C32" s="342" t="s">
        <v>414</v>
      </c>
      <c r="D32" s="41" t="s">
        <v>427</v>
      </c>
      <c r="E32" s="41" t="s">
        <v>435</v>
      </c>
      <c r="F32" s="14">
        <v>629533</v>
      </c>
      <c r="G32" s="105">
        <v>29</v>
      </c>
      <c r="H32" s="105">
        <v>43.09</v>
      </c>
    </row>
    <row r="33" spans="1:8" ht="21" customHeight="1">
      <c r="A33" s="351">
        <v>13</v>
      </c>
      <c r="B33" s="342" t="s">
        <v>7</v>
      </c>
      <c r="C33" s="342" t="s">
        <v>414</v>
      </c>
      <c r="D33" s="380" t="s">
        <v>436</v>
      </c>
      <c r="E33" s="380" t="s">
        <v>437</v>
      </c>
      <c r="F33" s="381" t="s">
        <v>438</v>
      </c>
      <c r="G33" s="106">
        <v>8</v>
      </c>
      <c r="H33" s="106">
        <v>3079</v>
      </c>
    </row>
    <row r="34" spans="1:8" ht="21" customHeight="1">
      <c r="A34" s="351">
        <v>14</v>
      </c>
      <c r="B34" s="342" t="s">
        <v>7</v>
      </c>
      <c r="C34" s="342" t="s">
        <v>414</v>
      </c>
      <c r="D34" s="380" t="s">
        <v>436</v>
      </c>
      <c r="E34" s="380" t="s">
        <v>444</v>
      </c>
      <c r="F34" s="381" t="s">
        <v>445</v>
      </c>
      <c r="G34" s="106">
        <v>12</v>
      </c>
      <c r="H34" s="106">
        <v>2736</v>
      </c>
    </row>
    <row r="35" spans="1:8" ht="21" customHeight="1">
      <c r="A35" s="351">
        <v>15</v>
      </c>
      <c r="B35" s="342" t="s">
        <v>7</v>
      </c>
      <c r="C35" s="342" t="s">
        <v>414</v>
      </c>
      <c r="D35" s="380" t="s">
        <v>436</v>
      </c>
      <c r="E35" s="380" t="s">
        <v>436</v>
      </c>
      <c r="F35" s="381" t="s">
        <v>443</v>
      </c>
      <c r="G35" s="106">
        <v>15</v>
      </c>
      <c r="H35" s="106">
        <v>1214</v>
      </c>
    </row>
    <row r="36" spans="1:8" ht="21" customHeight="1">
      <c r="A36" s="351">
        <v>16</v>
      </c>
      <c r="B36" s="342" t="s">
        <v>7</v>
      </c>
      <c r="C36" s="342" t="s">
        <v>414</v>
      </c>
      <c r="D36" s="380" t="s">
        <v>414</v>
      </c>
      <c r="E36" s="380" t="s">
        <v>843</v>
      </c>
      <c r="F36" s="381" t="s">
        <v>844</v>
      </c>
      <c r="G36" s="106">
        <v>32</v>
      </c>
      <c r="H36" s="106">
        <v>157</v>
      </c>
    </row>
    <row r="37" spans="1:8" ht="21" customHeight="1">
      <c r="A37" s="351">
        <v>17</v>
      </c>
      <c r="B37" s="342" t="s">
        <v>7</v>
      </c>
      <c r="C37" s="342" t="s">
        <v>414</v>
      </c>
      <c r="D37" s="41" t="s">
        <v>428</v>
      </c>
      <c r="E37" s="41" t="s">
        <v>430</v>
      </c>
      <c r="F37" s="14" t="s">
        <v>431</v>
      </c>
      <c r="G37" s="105">
        <v>6</v>
      </c>
      <c r="H37" s="105">
        <v>37</v>
      </c>
    </row>
    <row r="38" spans="1:8" ht="21" customHeight="1">
      <c r="A38" s="351">
        <v>18</v>
      </c>
      <c r="B38" s="342" t="s">
        <v>7</v>
      </c>
      <c r="C38" s="342" t="s">
        <v>414</v>
      </c>
      <c r="D38" s="41" t="s">
        <v>428</v>
      </c>
      <c r="E38" s="41" t="s">
        <v>428</v>
      </c>
      <c r="F38" s="14" t="s">
        <v>429</v>
      </c>
      <c r="G38" s="105">
        <v>18</v>
      </c>
      <c r="H38" s="105">
        <v>75</v>
      </c>
    </row>
    <row r="39" spans="1:8" ht="21" customHeight="1">
      <c r="A39" s="351">
        <v>19</v>
      </c>
      <c r="B39" s="342" t="s">
        <v>7</v>
      </c>
      <c r="C39" s="342" t="s">
        <v>414</v>
      </c>
      <c r="D39" s="380" t="s">
        <v>845</v>
      </c>
      <c r="E39" s="380" t="s">
        <v>845</v>
      </c>
      <c r="F39" s="381" t="s">
        <v>833</v>
      </c>
      <c r="G39" s="106">
        <v>20</v>
      </c>
      <c r="H39" s="103">
        <v>1246</v>
      </c>
    </row>
    <row r="40" spans="1:8" ht="21" customHeight="1">
      <c r="A40" s="351">
        <v>20</v>
      </c>
      <c r="B40" s="342" t="s">
        <v>7</v>
      </c>
      <c r="C40" s="342" t="s">
        <v>414</v>
      </c>
      <c r="D40" s="41" t="s">
        <v>845</v>
      </c>
      <c r="E40" s="41" t="s">
        <v>209</v>
      </c>
      <c r="F40" s="14" t="s">
        <v>846</v>
      </c>
      <c r="G40" s="105">
        <v>14</v>
      </c>
      <c r="H40" s="104">
        <v>596</v>
      </c>
    </row>
    <row r="41" spans="1:8" ht="21" customHeight="1">
      <c r="A41" s="351">
        <v>21</v>
      </c>
      <c r="B41" s="342" t="s">
        <v>7</v>
      </c>
      <c r="C41" s="342" t="s">
        <v>414</v>
      </c>
      <c r="D41" s="263" t="s">
        <v>847</v>
      </c>
      <c r="E41" s="263" t="s">
        <v>847</v>
      </c>
      <c r="F41" s="381" t="s">
        <v>447</v>
      </c>
      <c r="G41" s="106">
        <v>21</v>
      </c>
      <c r="H41" s="106">
        <v>210</v>
      </c>
    </row>
    <row r="42" spans="1:8" ht="21" customHeight="1">
      <c r="A42" s="351">
        <v>22</v>
      </c>
      <c r="B42" s="342" t="s">
        <v>7</v>
      </c>
      <c r="C42" s="342" t="s">
        <v>414</v>
      </c>
      <c r="D42" s="263" t="s">
        <v>847</v>
      </c>
      <c r="E42" s="263" t="s">
        <v>450</v>
      </c>
      <c r="F42" s="381" t="s">
        <v>451</v>
      </c>
      <c r="G42" s="106">
        <v>23</v>
      </c>
      <c r="H42" s="106">
        <v>102</v>
      </c>
    </row>
    <row r="43" spans="1:8" ht="21" customHeight="1">
      <c r="A43" s="720">
        <v>23</v>
      </c>
      <c r="B43" s="342" t="s">
        <v>7</v>
      </c>
      <c r="C43" s="342" t="s">
        <v>414</v>
      </c>
      <c r="D43" s="380" t="s">
        <v>446</v>
      </c>
      <c r="E43" s="701" t="s">
        <v>448</v>
      </c>
      <c r="F43" s="786" t="s">
        <v>449</v>
      </c>
      <c r="G43" s="106">
        <v>5</v>
      </c>
      <c r="H43" s="106">
        <v>125</v>
      </c>
    </row>
    <row r="44" spans="1:8" ht="21" customHeight="1">
      <c r="A44" s="720"/>
      <c r="B44" s="342" t="s">
        <v>7</v>
      </c>
      <c r="C44" s="342" t="s">
        <v>414</v>
      </c>
      <c r="D44" s="263" t="s">
        <v>454</v>
      </c>
      <c r="E44" s="701"/>
      <c r="F44" s="786"/>
      <c r="G44" s="106">
        <v>5</v>
      </c>
      <c r="H44" s="106">
        <v>850</v>
      </c>
    </row>
    <row r="45" spans="1:8" ht="21" customHeight="1">
      <c r="A45" s="351">
        <v>24</v>
      </c>
      <c r="B45" s="342" t="s">
        <v>7</v>
      </c>
      <c r="C45" s="342" t="s">
        <v>414</v>
      </c>
      <c r="D45" s="380" t="s">
        <v>452</v>
      </c>
      <c r="E45" s="380" t="s">
        <v>452</v>
      </c>
      <c r="F45" s="381" t="s">
        <v>453</v>
      </c>
      <c r="G45" s="106">
        <v>22</v>
      </c>
      <c r="H45" s="106">
        <v>337</v>
      </c>
    </row>
    <row r="46" spans="1:8" ht="21" customHeight="1">
      <c r="A46" s="351">
        <v>25</v>
      </c>
      <c r="B46" s="342" t="s">
        <v>7</v>
      </c>
      <c r="C46" s="342" t="s">
        <v>414</v>
      </c>
      <c r="D46" s="380" t="s">
        <v>456</v>
      </c>
      <c r="E46" s="380" t="s">
        <v>457</v>
      </c>
      <c r="F46" s="381" t="s">
        <v>458</v>
      </c>
      <c r="G46" s="106">
        <v>11</v>
      </c>
      <c r="H46" s="106">
        <v>660</v>
      </c>
    </row>
    <row r="47" spans="1:8" ht="21" customHeight="1">
      <c r="A47" s="351">
        <v>26</v>
      </c>
      <c r="B47" s="342" t="s">
        <v>7</v>
      </c>
      <c r="C47" s="342" t="s">
        <v>414</v>
      </c>
      <c r="D47" s="380" t="s">
        <v>456</v>
      </c>
      <c r="E47" s="380" t="s">
        <v>456</v>
      </c>
      <c r="F47" s="381" t="s">
        <v>848</v>
      </c>
      <c r="G47" s="106">
        <v>27</v>
      </c>
      <c r="H47" s="106">
        <v>802</v>
      </c>
    </row>
    <row r="48" spans="1:8" ht="21" customHeight="1">
      <c r="A48" s="351">
        <v>27</v>
      </c>
      <c r="B48" s="342" t="s">
        <v>7</v>
      </c>
      <c r="C48" s="342" t="s">
        <v>414</v>
      </c>
      <c r="D48" s="41" t="s">
        <v>613</v>
      </c>
      <c r="E48" s="41" t="s">
        <v>613</v>
      </c>
      <c r="F48" s="14" t="s">
        <v>614</v>
      </c>
      <c r="G48" s="105">
        <v>31</v>
      </c>
      <c r="H48" s="105">
        <v>492</v>
      </c>
    </row>
    <row r="49" spans="1:8" ht="21" customHeight="1">
      <c r="A49" s="14">
        <v>1</v>
      </c>
      <c r="B49" s="380" t="s">
        <v>12</v>
      </c>
      <c r="C49" s="342" t="s">
        <v>414</v>
      </c>
      <c r="D49" s="380" t="s">
        <v>436</v>
      </c>
      <c r="E49" s="380" t="s">
        <v>437</v>
      </c>
      <c r="F49" s="381" t="s">
        <v>438</v>
      </c>
      <c r="G49" s="106">
        <v>8</v>
      </c>
      <c r="H49" s="106">
        <v>5</v>
      </c>
    </row>
  </sheetData>
  <mergeCells count="7">
    <mergeCell ref="C1:E1"/>
    <mergeCell ref="A24:A25"/>
    <mergeCell ref="E24:E25"/>
    <mergeCell ref="F24:F25"/>
    <mergeCell ref="E43:E44"/>
    <mergeCell ref="F43:F44"/>
    <mergeCell ref="A43:A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6" max="5" man="1"/>
  </rowBreaks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71"/>
  <dimension ref="A1:G4"/>
  <sheetViews>
    <sheetView view="pageBreakPreview" zoomScaleSheetLayoutView="100" workbookViewId="0">
      <selection activeCell="B2" sqref="B2"/>
    </sheetView>
  </sheetViews>
  <sheetFormatPr defaultRowHeight="28.5" customHeight="1"/>
  <cols>
    <col min="1" max="1" width="9.140625" style="10"/>
    <col min="2" max="2" width="21" style="19" customWidth="1"/>
    <col min="3" max="3" width="17.7109375" style="19" customWidth="1"/>
    <col min="4" max="4" width="16.42578125" style="28" bestFit="1" customWidth="1"/>
    <col min="5" max="5" width="16.140625" style="28" bestFit="1" customWidth="1"/>
    <col min="6" max="6" width="19" style="11" bestFit="1" customWidth="1"/>
    <col min="7" max="7" width="13.5703125" style="10" hidden="1" customWidth="1"/>
    <col min="8" max="8" width="0" style="10" hidden="1" customWidth="1"/>
    <col min="9" max="16384" width="9.140625" style="10"/>
  </cols>
  <sheetData>
    <row r="1" spans="1:7" ht="28.5" customHeight="1">
      <c r="C1" s="662" t="s">
        <v>1082</v>
      </c>
      <c r="D1" s="662"/>
      <c r="E1" s="662"/>
    </row>
    <row r="2" spans="1:7" s="116" customFormat="1" ht="28.5" customHeight="1">
      <c r="A2" s="5" t="s">
        <v>740</v>
      </c>
      <c r="B2" s="5" t="s">
        <v>696</v>
      </c>
      <c r="C2" s="5" t="s">
        <v>22</v>
      </c>
      <c r="D2" s="424" t="s">
        <v>23</v>
      </c>
      <c r="E2" s="424" t="s">
        <v>86</v>
      </c>
      <c r="F2" s="8" t="s">
        <v>25</v>
      </c>
      <c r="G2" s="8" t="s">
        <v>741</v>
      </c>
    </row>
    <row r="3" spans="1:7" ht="28.5" customHeight="1">
      <c r="A3" s="14">
        <v>1</v>
      </c>
      <c r="B3" s="15" t="s">
        <v>6</v>
      </c>
      <c r="C3" s="73" t="s">
        <v>727</v>
      </c>
      <c r="D3" s="15" t="s">
        <v>742</v>
      </c>
      <c r="E3" s="33" t="s">
        <v>913</v>
      </c>
      <c r="F3" s="72" t="s">
        <v>743</v>
      </c>
      <c r="G3" s="27">
        <v>111</v>
      </c>
    </row>
    <row r="4" spans="1:7" ht="28.5" customHeight="1">
      <c r="A4" s="14">
        <v>1</v>
      </c>
      <c r="B4" s="15" t="s">
        <v>14</v>
      </c>
      <c r="C4" s="73" t="s">
        <v>727</v>
      </c>
      <c r="D4" s="15" t="s">
        <v>742</v>
      </c>
      <c r="E4" s="406" t="s">
        <v>913</v>
      </c>
      <c r="F4" s="72" t="s">
        <v>743</v>
      </c>
      <c r="G4" s="27">
        <v>67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80"/>
  <dimension ref="A1:H46"/>
  <sheetViews>
    <sheetView view="pageBreakPreview" zoomScaleNormal="80" zoomScaleSheetLayoutView="100" workbookViewId="0">
      <pane xSplit="1" ySplit="2" topLeftCell="B24" activePane="bottomRight" state="frozen"/>
      <selection activeCell="B9" sqref="B9"/>
      <selection pane="topRight" activeCell="B9" sqref="B9"/>
      <selection pane="bottomLeft" activeCell="B9" sqref="B9"/>
      <selection pane="bottomRight" activeCell="N12" sqref="N12"/>
    </sheetView>
  </sheetViews>
  <sheetFormatPr defaultColWidth="9.140625" defaultRowHeight="14.25" customHeight="1"/>
  <cols>
    <col min="1" max="1" width="7.85546875" style="16" customWidth="1"/>
    <col min="2" max="2" width="18.5703125" style="16" customWidth="1"/>
    <col min="3" max="3" width="19.42578125" style="21" customWidth="1"/>
    <col min="4" max="4" width="23.7109375" style="21" customWidth="1"/>
    <col min="5" max="5" width="22.7109375" style="21" bestFit="1" customWidth="1"/>
    <col min="6" max="6" width="22.7109375" style="16" customWidth="1"/>
    <col min="7" max="7" width="16.42578125" style="21" hidden="1" customWidth="1"/>
    <col min="8" max="8" width="10.7109375" style="16" bestFit="1" customWidth="1"/>
    <col min="9" max="16384" width="9.140625" style="16"/>
  </cols>
  <sheetData>
    <row r="1" spans="1:7" ht="27.75" customHeight="1">
      <c r="C1" s="662" t="s">
        <v>1083</v>
      </c>
      <c r="D1" s="662"/>
      <c r="E1" s="662"/>
    </row>
    <row r="2" spans="1:7" ht="35.25" customHeight="1">
      <c r="A2" s="424" t="s">
        <v>302</v>
      </c>
      <c r="B2" s="8" t="s">
        <v>21</v>
      </c>
      <c r="C2" s="8" t="s">
        <v>22</v>
      </c>
      <c r="D2" s="8" t="s">
        <v>23</v>
      </c>
      <c r="E2" s="424" t="s">
        <v>86</v>
      </c>
      <c r="F2" s="8" t="s">
        <v>53</v>
      </c>
      <c r="G2" s="377" t="s">
        <v>789</v>
      </c>
    </row>
    <row r="3" spans="1:7" ht="22.5" customHeight="1">
      <c r="A3" s="410">
        <v>1</v>
      </c>
      <c r="B3" s="423" t="s">
        <v>6</v>
      </c>
      <c r="C3" s="423" t="s">
        <v>301</v>
      </c>
      <c r="D3" s="423" t="s">
        <v>349</v>
      </c>
      <c r="E3" s="423" t="s">
        <v>348</v>
      </c>
      <c r="F3" s="422">
        <v>628807</v>
      </c>
      <c r="G3" s="405" t="s">
        <v>790</v>
      </c>
    </row>
    <row r="4" spans="1:7" ht="22.5" customHeight="1">
      <c r="A4" s="410">
        <v>2</v>
      </c>
      <c r="B4" s="423" t="s">
        <v>6</v>
      </c>
      <c r="C4" s="423" t="s">
        <v>301</v>
      </c>
      <c r="D4" s="423" t="s">
        <v>349</v>
      </c>
      <c r="E4" s="423" t="s">
        <v>350</v>
      </c>
      <c r="F4" s="422">
        <v>629351</v>
      </c>
      <c r="G4" s="405">
        <v>79</v>
      </c>
    </row>
    <row r="5" spans="1:7" ht="22.5" customHeight="1">
      <c r="A5" s="696">
        <v>3</v>
      </c>
      <c r="B5" s="423" t="s">
        <v>6</v>
      </c>
      <c r="C5" s="423" t="s">
        <v>301</v>
      </c>
      <c r="D5" s="423" t="s">
        <v>349</v>
      </c>
      <c r="E5" s="704" t="s">
        <v>351</v>
      </c>
      <c r="F5" s="789">
        <v>629053</v>
      </c>
      <c r="G5" s="787">
        <v>75.61</v>
      </c>
    </row>
    <row r="6" spans="1:7" ht="22.5" customHeight="1">
      <c r="A6" s="696"/>
      <c r="B6" s="423" t="s">
        <v>6</v>
      </c>
      <c r="C6" s="423" t="s">
        <v>301</v>
      </c>
      <c r="D6" s="423" t="s">
        <v>352</v>
      </c>
      <c r="E6" s="694"/>
      <c r="F6" s="789"/>
      <c r="G6" s="788"/>
    </row>
    <row r="7" spans="1:7" ht="22.5" customHeight="1">
      <c r="A7" s="410">
        <v>4</v>
      </c>
      <c r="B7" s="423" t="s">
        <v>6</v>
      </c>
      <c r="C7" s="423" t="s">
        <v>301</v>
      </c>
      <c r="D7" s="423" t="s">
        <v>352</v>
      </c>
      <c r="E7" s="423" t="s">
        <v>352</v>
      </c>
      <c r="F7" s="422">
        <v>629241</v>
      </c>
      <c r="G7" s="405">
        <v>73.23</v>
      </c>
    </row>
    <row r="8" spans="1:7" ht="22.5" customHeight="1">
      <c r="A8" s="410">
        <v>5</v>
      </c>
      <c r="B8" s="423" t="s">
        <v>6</v>
      </c>
      <c r="C8" s="423" t="s">
        <v>301</v>
      </c>
      <c r="D8" s="423" t="s">
        <v>353</v>
      </c>
      <c r="E8" s="423" t="s">
        <v>354</v>
      </c>
      <c r="F8" s="422">
        <v>629018</v>
      </c>
      <c r="G8" s="405">
        <v>141.68</v>
      </c>
    </row>
    <row r="9" spans="1:7" ht="22.5" customHeight="1">
      <c r="A9" s="696">
        <v>6</v>
      </c>
      <c r="B9" s="423" t="s">
        <v>6</v>
      </c>
      <c r="C9" s="423" t="s">
        <v>301</v>
      </c>
      <c r="D9" s="423" t="s">
        <v>353</v>
      </c>
      <c r="E9" s="704" t="s">
        <v>355</v>
      </c>
      <c r="F9" s="789">
        <v>629598</v>
      </c>
      <c r="G9" s="787">
        <v>61.7</v>
      </c>
    </row>
    <row r="10" spans="1:7" ht="22.5" customHeight="1">
      <c r="A10" s="696"/>
      <c r="B10" s="423" t="s">
        <v>6</v>
      </c>
      <c r="C10" s="423" t="s">
        <v>301</v>
      </c>
      <c r="D10" s="423" t="s">
        <v>356</v>
      </c>
      <c r="E10" s="704"/>
      <c r="F10" s="789"/>
      <c r="G10" s="790"/>
    </row>
    <row r="11" spans="1:7" ht="22.5" customHeight="1">
      <c r="A11" s="696"/>
      <c r="B11" s="423" t="s">
        <v>6</v>
      </c>
      <c r="C11" s="423" t="s">
        <v>301</v>
      </c>
      <c r="D11" s="423" t="s">
        <v>357</v>
      </c>
      <c r="E11" s="704"/>
      <c r="F11" s="789"/>
      <c r="G11" s="788"/>
    </row>
    <row r="12" spans="1:7" ht="22.5" customHeight="1">
      <c r="A12" s="410">
        <v>7</v>
      </c>
      <c r="B12" s="423" t="s">
        <v>6</v>
      </c>
      <c r="C12" s="423" t="s">
        <v>301</v>
      </c>
      <c r="D12" s="423" t="s">
        <v>356</v>
      </c>
      <c r="E12" s="423" t="s">
        <v>362</v>
      </c>
      <c r="F12" s="422">
        <v>628698</v>
      </c>
      <c r="G12" s="405">
        <v>106.705</v>
      </c>
    </row>
    <row r="13" spans="1:7" ht="22.5" customHeight="1">
      <c r="A13" s="410">
        <v>8</v>
      </c>
      <c r="B13" s="423" t="s">
        <v>6</v>
      </c>
      <c r="C13" s="423" t="s">
        <v>301</v>
      </c>
      <c r="D13" s="423" t="s">
        <v>356</v>
      </c>
      <c r="E13" s="423" t="s">
        <v>361</v>
      </c>
      <c r="F13" s="422">
        <v>628615</v>
      </c>
      <c r="G13" s="405">
        <v>87.2</v>
      </c>
    </row>
    <row r="14" spans="1:7" ht="22.5" customHeight="1">
      <c r="A14" s="410">
        <v>9</v>
      </c>
      <c r="B14" s="423" t="s">
        <v>6</v>
      </c>
      <c r="C14" s="423" t="s">
        <v>301</v>
      </c>
      <c r="D14" s="423" t="s">
        <v>359</v>
      </c>
      <c r="E14" s="423" t="s">
        <v>360</v>
      </c>
      <c r="F14" s="422">
        <v>628679</v>
      </c>
      <c r="G14" s="405">
        <v>90.24</v>
      </c>
    </row>
    <row r="15" spans="1:7" ht="22.5" customHeight="1">
      <c r="A15" s="410">
        <v>10</v>
      </c>
      <c r="B15" s="423" t="s">
        <v>6</v>
      </c>
      <c r="C15" s="423" t="s">
        <v>301</v>
      </c>
      <c r="D15" s="423" t="s">
        <v>359</v>
      </c>
      <c r="E15" s="423" t="s">
        <v>359</v>
      </c>
      <c r="F15" s="422">
        <v>628927</v>
      </c>
      <c r="G15" s="405">
        <v>179.17500000000001</v>
      </c>
    </row>
    <row r="16" spans="1:7" ht="22.5" customHeight="1">
      <c r="A16" s="410">
        <v>11</v>
      </c>
      <c r="B16" s="423" t="s">
        <v>6</v>
      </c>
      <c r="C16" s="423" t="s">
        <v>301</v>
      </c>
      <c r="D16" s="423" t="s">
        <v>357</v>
      </c>
      <c r="E16" s="423" t="s">
        <v>358</v>
      </c>
      <c r="F16" s="422">
        <v>629120</v>
      </c>
      <c r="G16" s="431">
        <v>125.145</v>
      </c>
    </row>
    <row r="17" spans="1:7" ht="22.5" customHeight="1">
      <c r="A17" s="410">
        <v>12</v>
      </c>
      <c r="B17" s="423" t="s">
        <v>6</v>
      </c>
      <c r="C17" s="423" t="s">
        <v>301</v>
      </c>
      <c r="D17" s="423" t="s">
        <v>363</v>
      </c>
      <c r="E17" s="423" t="s">
        <v>363</v>
      </c>
      <c r="F17" s="422">
        <v>629441</v>
      </c>
      <c r="G17" s="405">
        <v>176.62</v>
      </c>
    </row>
    <row r="18" spans="1:7" ht="22.5" customHeight="1">
      <c r="A18" s="410">
        <v>13</v>
      </c>
      <c r="B18" s="423" t="s">
        <v>6</v>
      </c>
      <c r="C18" s="423" t="s">
        <v>301</v>
      </c>
      <c r="D18" s="423" t="s">
        <v>363</v>
      </c>
      <c r="E18" s="423" t="s">
        <v>364</v>
      </c>
      <c r="F18" s="422">
        <v>628903</v>
      </c>
      <c r="G18" s="405">
        <v>127.58</v>
      </c>
    </row>
    <row r="19" spans="1:7" ht="22.5" customHeight="1">
      <c r="A19" s="410">
        <v>14</v>
      </c>
      <c r="B19" s="423" t="s">
        <v>6</v>
      </c>
      <c r="C19" s="423" t="s">
        <v>301</v>
      </c>
      <c r="D19" s="423" t="s">
        <v>365</v>
      </c>
      <c r="E19" s="423" t="s">
        <v>366</v>
      </c>
      <c r="F19" s="422">
        <v>628640</v>
      </c>
      <c r="G19" s="405">
        <v>155.28</v>
      </c>
    </row>
    <row r="20" spans="1:7" ht="22.5" customHeight="1">
      <c r="A20" s="410">
        <v>15</v>
      </c>
      <c r="B20" s="423" t="s">
        <v>6</v>
      </c>
      <c r="C20" s="423" t="s">
        <v>301</v>
      </c>
      <c r="D20" s="423" t="s">
        <v>365</v>
      </c>
      <c r="E20" s="423" t="s">
        <v>367</v>
      </c>
      <c r="F20" s="422">
        <v>628654</v>
      </c>
      <c r="G20" s="405">
        <v>28</v>
      </c>
    </row>
    <row r="21" spans="1:7" ht="22.5" customHeight="1">
      <c r="A21" s="410">
        <v>16</v>
      </c>
      <c r="B21" s="423" t="s">
        <v>6</v>
      </c>
      <c r="C21" s="423" t="s">
        <v>301</v>
      </c>
      <c r="D21" s="423" t="s">
        <v>365</v>
      </c>
      <c r="E21" s="423" t="s">
        <v>365</v>
      </c>
      <c r="F21" s="422">
        <v>629466</v>
      </c>
      <c r="G21" s="405">
        <v>8.31</v>
      </c>
    </row>
    <row r="22" spans="1:7" ht="22.5" customHeight="1">
      <c r="A22" s="410">
        <v>17</v>
      </c>
      <c r="B22" s="423" t="s">
        <v>6</v>
      </c>
      <c r="C22" s="423" t="s">
        <v>301</v>
      </c>
      <c r="D22" s="423" t="s">
        <v>368</v>
      </c>
      <c r="E22" s="423" t="s">
        <v>368</v>
      </c>
      <c r="F22" s="422">
        <v>629468</v>
      </c>
      <c r="G22" s="405">
        <v>297.42</v>
      </c>
    </row>
    <row r="23" spans="1:7" ht="22.5" customHeight="1">
      <c r="A23" s="410">
        <v>18</v>
      </c>
      <c r="B23" s="423" t="s">
        <v>6</v>
      </c>
      <c r="C23" s="423" t="s">
        <v>301</v>
      </c>
      <c r="D23" s="423" t="s">
        <v>368</v>
      </c>
      <c r="E23" s="423" t="s">
        <v>369</v>
      </c>
      <c r="F23" s="422">
        <v>629449</v>
      </c>
      <c r="G23" s="405">
        <v>181.27500000000001</v>
      </c>
    </row>
    <row r="24" spans="1:7" ht="22.5" customHeight="1">
      <c r="A24" s="413">
        <v>1</v>
      </c>
      <c r="B24" s="408" t="s">
        <v>7</v>
      </c>
      <c r="C24" s="423" t="s">
        <v>301</v>
      </c>
      <c r="D24" s="423" t="s">
        <v>349</v>
      </c>
      <c r="E24" s="423" t="s">
        <v>348</v>
      </c>
      <c r="F24" s="422">
        <v>628807</v>
      </c>
      <c r="G24" s="405">
        <v>3.5</v>
      </c>
    </row>
    <row r="25" spans="1:7" ht="22.5" customHeight="1">
      <c r="A25" s="413">
        <v>2</v>
      </c>
      <c r="B25" s="408" t="s">
        <v>7</v>
      </c>
      <c r="C25" s="423" t="s">
        <v>301</v>
      </c>
      <c r="D25" s="423" t="s">
        <v>349</v>
      </c>
      <c r="E25" s="423" t="s">
        <v>350</v>
      </c>
      <c r="F25" s="422">
        <v>629351</v>
      </c>
      <c r="G25" s="405">
        <v>0</v>
      </c>
    </row>
    <row r="26" spans="1:7" ht="22.5" customHeight="1">
      <c r="A26" s="413">
        <v>3</v>
      </c>
      <c r="B26" s="408" t="s">
        <v>7</v>
      </c>
      <c r="C26" s="423" t="s">
        <v>301</v>
      </c>
      <c r="D26" s="423" t="s">
        <v>349</v>
      </c>
      <c r="E26" s="423" t="s">
        <v>351</v>
      </c>
      <c r="F26" s="422">
        <v>629053</v>
      </c>
      <c r="G26" s="405">
        <v>0</v>
      </c>
    </row>
    <row r="27" spans="1:7" ht="22.5" customHeight="1">
      <c r="A27" s="413">
        <v>4</v>
      </c>
      <c r="B27" s="408" t="s">
        <v>7</v>
      </c>
      <c r="C27" s="423" t="s">
        <v>301</v>
      </c>
      <c r="D27" s="409" t="s">
        <v>353</v>
      </c>
      <c r="E27" s="409" t="s">
        <v>354</v>
      </c>
      <c r="F27" s="436">
        <v>629018</v>
      </c>
      <c r="G27" s="405">
        <v>67.83</v>
      </c>
    </row>
    <row r="28" spans="1:7" ht="22.5" customHeight="1">
      <c r="A28" s="778">
        <v>5</v>
      </c>
      <c r="B28" s="408" t="s">
        <v>7</v>
      </c>
      <c r="C28" s="423" t="s">
        <v>301</v>
      </c>
      <c r="D28" s="423" t="s">
        <v>353</v>
      </c>
      <c r="E28" s="704" t="s">
        <v>355</v>
      </c>
      <c r="F28" s="422">
        <v>629598</v>
      </c>
      <c r="G28" s="405">
        <v>1.9650000000000001</v>
      </c>
    </row>
    <row r="29" spans="1:7" ht="22.5" customHeight="1">
      <c r="A29" s="778"/>
      <c r="B29" s="408" t="s">
        <v>7</v>
      </c>
      <c r="C29" s="423" t="s">
        <v>301</v>
      </c>
      <c r="D29" s="409" t="s">
        <v>356</v>
      </c>
      <c r="E29" s="694"/>
      <c r="F29" s="436">
        <v>629598</v>
      </c>
      <c r="G29" s="369">
        <v>12</v>
      </c>
    </row>
    <row r="30" spans="1:7" ht="22.5" customHeight="1">
      <c r="A30" s="778"/>
      <c r="B30" s="408" t="s">
        <v>7</v>
      </c>
      <c r="C30" s="423" t="s">
        <v>301</v>
      </c>
      <c r="D30" s="409" t="s">
        <v>357</v>
      </c>
      <c r="E30" s="694"/>
      <c r="F30" s="436">
        <v>629598</v>
      </c>
      <c r="G30" s="405">
        <v>33</v>
      </c>
    </row>
    <row r="31" spans="1:7" ht="22.5" customHeight="1">
      <c r="A31" s="413">
        <v>6</v>
      </c>
      <c r="B31" s="408" t="s">
        <v>7</v>
      </c>
      <c r="C31" s="423" t="s">
        <v>301</v>
      </c>
      <c r="D31" s="409" t="s">
        <v>357</v>
      </c>
      <c r="E31" s="409" t="s">
        <v>358</v>
      </c>
      <c r="F31" s="436">
        <v>629120</v>
      </c>
      <c r="G31" s="405">
        <v>138</v>
      </c>
    </row>
    <row r="32" spans="1:7" ht="22.5" customHeight="1">
      <c r="A32" s="413">
        <v>7</v>
      </c>
      <c r="B32" s="408" t="s">
        <v>7</v>
      </c>
      <c r="C32" s="423" t="s">
        <v>301</v>
      </c>
      <c r="D32" s="409" t="s">
        <v>359</v>
      </c>
      <c r="E32" s="409" t="s">
        <v>360</v>
      </c>
      <c r="F32" s="436">
        <v>628679</v>
      </c>
      <c r="G32" s="405">
        <v>16.745000000000001</v>
      </c>
    </row>
    <row r="33" spans="1:8" ht="22.5" customHeight="1">
      <c r="A33" s="413">
        <v>8</v>
      </c>
      <c r="B33" s="408" t="s">
        <v>7</v>
      </c>
      <c r="C33" s="423" t="s">
        <v>301</v>
      </c>
      <c r="D33" s="409" t="s">
        <v>359</v>
      </c>
      <c r="E33" s="409" t="s">
        <v>359</v>
      </c>
      <c r="F33" s="436">
        <v>628927</v>
      </c>
      <c r="G33" s="369">
        <v>12.9</v>
      </c>
    </row>
    <row r="34" spans="1:8" ht="22.5" customHeight="1">
      <c r="A34" s="413">
        <v>9</v>
      </c>
      <c r="B34" s="408" t="s">
        <v>7</v>
      </c>
      <c r="C34" s="423" t="s">
        <v>301</v>
      </c>
      <c r="D34" s="409" t="s">
        <v>356</v>
      </c>
      <c r="E34" s="409" t="s">
        <v>361</v>
      </c>
      <c r="F34" s="436">
        <v>628615</v>
      </c>
      <c r="G34" s="405">
        <v>1.385</v>
      </c>
    </row>
    <row r="35" spans="1:8" ht="22.5" customHeight="1">
      <c r="A35" s="413">
        <v>10</v>
      </c>
      <c r="B35" s="408" t="s">
        <v>7</v>
      </c>
      <c r="C35" s="423" t="s">
        <v>301</v>
      </c>
      <c r="D35" s="409" t="s">
        <v>356</v>
      </c>
      <c r="E35" s="409" t="s">
        <v>362</v>
      </c>
      <c r="F35" s="436">
        <v>628698</v>
      </c>
      <c r="G35" s="405">
        <v>4.3849999999999998</v>
      </c>
    </row>
    <row r="36" spans="1:8" ht="22.5" customHeight="1">
      <c r="A36" s="413">
        <v>11</v>
      </c>
      <c r="B36" s="408" t="s">
        <v>7</v>
      </c>
      <c r="C36" s="423" t="s">
        <v>301</v>
      </c>
      <c r="D36" s="409" t="s">
        <v>363</v>
      </c>
      <c r="E36" s="409" t="s">
        <v>363</v>
      </c>
      <c r="F36" s="436">
        <v>629441</v>
      </c>
      <c r="G36" s="405">
        <v>37.24</v>
      </c>
    </row>
    <row r="37" spans="1:8" ht="22.5" customHeight="1">
      <c r="A37" s="413">
        <v>12</v>
      </c>
      <c r="B37" s="408" t="s">
        <v>7</v>
      </c>
      <c r="C37" s="423" t="s">
        <v>301</v>
      </c>
      <c r="D37" s="409" t="s">
        <v>363</v>
      </c>
      <c r="E37" s="409" t="s">
        <v>364</v>
      </c>
      <c r="F37" s="436">
        <v>628903</v>
      </c>
      <c r="G37" s="405">
        <v>3.8450000000000002</v>
      </c>
    </row>
    <row r="38" spans="1:8" ht="22.5" customHeight="1">
      <c r="A38" s="413">
        <v>13</v>
      </c>
      <c r="B38" s="408" t="s">
        <v>7</v>
      </c>
      <c r="C38" s="423" t="s">
        <v>301</v>
      </c>
      <c r="D38" s="423" t="s">
        <v>365</v>
      </c>
      <c r="E38" s="423" t="s">
        <v>366</v>
      </c>
      <c r="F38" s="422">
        <v>628640</v>
      </c>
      <c r="G38" s="405">
        <v>7.83</v>
      </c>
    </row>
    <row r="39" spans="1:8" ht="22.5" customHeight="1">
      <c r="A39" s="413">
        <v>14</v>
      </c>
      <c r="B39" s="408" t="s">
        <v>7</v>
      </c>
      <c r="C39" s="423" t="s">
        <v>301</v>
      </c>
      <c r="D39" s="423" t="s">
        <v>365</v>
      </c>
      <c r="E39" s="423" t="s">
        <v>365</v>
      </c>
      <c r="F39" s="422">
        <v>629466</v>
      </c>
      <c r="G39" s="405">
        <v>0</v>
      </c>
    </row>
    <row r="40" spans="1:8" ht="22.5" customHeight="1">
      <c r="A40" s="413">
        <v>15</v>
      </c>
      <c r="B40" s="408" t="s">
        <v>7</v>
      </c>
      <c r="C40" s="423" t="s">
        <v>301</v>
      </c>
      <c r="D40" s="409" t="s">
        <v>365</v>
      </c>
      <c r="E40" s="409" t="s">
        <v>367</v>
      </c>
      <c r="F40" s="436">
        <v>628654</v>
      </c>
      <c r="G40" s="405">
        <v>0.8</v>
      </c>
    </row>
    <row r="41" spans="1:8" ht="22.5" customHeight="1">
      <c r="A41" s="413">
        <v>16</v>
      </c>
      <c r="B41" s="408" t="s">
        <v>7</v>
      </c>
      <c r="C41" s="423" t="s">
        <v>301</v>
      </c>
      <c r="D41" s="409" t="s">
        <v>368</v>
      </c>
      <c r="E41" s="409" t="s">
        <v>368</v>
      </c>
      <c r="F41" s="436">
        <v>629468</v>
      </c>
      <c r="G41" s="405">
        <v>59.92</v>
      </c>
    </row>
    <row r="42" spans="1:8" ht="22.5" customHeight="1">
      <c r="A42" s="413">
        <v>17</v>
      </c>
      <c r="B42" s="408" t="s">
        <v>7</v>
      </c>
      <c r="C42" s="423" t="s">
        <v>301</v>
      </c>
      <c r="D42" s="409" t="s">
        <v>368</v>
      </c>
      <c r="E42" s="409" t="s">
        <v>369</v>
      </c>
      <c r="F42" s="436">
        <v>629449</v>
      </c>
      <c r="G42" s="405">
        <v>68.02</v>
      </c>
    </row>
    <row r="45" spans="1:8" ht="15">
      <c r="H45" s="22"/>
    </row>
    <row r="46" spans="1:8" ht="15">
      <c r="H46" s="22"/>
    </row>
  </sheetData>
  <mergeCells count="11">
    <mergeCell ref="A28:A30"/>
    <mergeCell ref="E28:E30"/>
    <mergeCell ref="A5:A6"/>
    <mergeCell ref="E5:E6"/>
    <mergeCell ref="F5:F6"/>
    <mergeCell ref="C1:E1"/>
    <mergeCell ref="G5:G6"/>
    <mergeCell ref="A9:A11"/>
    <mergeCell ref="E9:E11"/>
    <mergeCell ref="F9:F11"/>
    <mergeCell ref="G9:G11"/>
  </mergeCells>
  <phoneticPr fontId="3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  <rowBreaks count="1" manualBreakCount="1">
    <brk id="23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92"/>
  <dimension ref="A1:F17"/>
  <sheetViews>
    <sheetView view="pageBreakPreview" zoomScaleSheetLayoutView="100" workbookViewId="0">
      <selection activeCell="I12" sqref="I12"/>
    </sheetView>
  </sheetViews>
  <sheetFormatPr defaultColWidth="8.85546875" defaultRowHeight="22.5" customHeight="1"/>
  <cols>
    <col min="1" max="1" width="7.140625" style="321" bestFit="1" customWidth="1"/>
    <col min="2" max="2" width="13.42578125" style="321" bestFit="1" customWidth="1"/>
    <col min="3" max="3" width="23.28515625" style="321" customWidth="1"/>
    <col min="4" max="4" width="26.85546875" style="321" customWidth="1"/>
    <col min="5" max="5" width="17.28515625" style="321" customWidth="1"/>
    <col min="6" max="6" width="20.42578125" style="321" customWidth="1"/>
    <col min="7" max="16384" width="8.85546875" style="321"/>
  </cols>
  <sheetData>
    <row r="1" spans="1:6" ht="22.5" customHeight="1">
      <c r="A1" s="691" t="s">
        <v>1051</v>
      </c>
      <c r="B1" s="691"/>
      <c r="C1" s="691"/>
      <c r="D1" s="691"/>
      <c r="E1" s="691"/>
      <c r="F1" s="691"/>
    </row>
    <row r="2" spans="1:6" s="322" customFormat="1" ht="22.5" customHeight="1">
      <c r="A2" s="2" t="s">
        <v>0</v>
      </c>
      <c r="B2" s="2" t="s">
        <v>1</v>
      </c>
      <c r="C2" s="2" t="s">
        <v>471</v>
      </c>
      <c r="D2" s="2" t="s">
        <v>473</v>
      </c>
      <c r="E2" s="2" t="s">
        <v>507</v>
      </c>
      <c r="F2" s="2" t="s">
        <v>4</v>
      </c>
    </row>
    <row r="3" spans="1:6" ht="22.5" customHeight="1">
      <c r="A3" s="657" t="s">
        <v>371</v>
      </c>
      <c r="B3" s="657"/>
      <c r="C3" s="657"/>
      <c r="D3" s="657"/>
      <c r="E3" s="657"/>
      <c r="F3" s="122"/>
    </row>
    <row r="4" spans="1:6" ht="22.5" customHeight="1">
      <c r="A4" s="177">
        <v>1</v>
      </c>
      <c r="B4" s="112" t="s">
        <v>6</v>
      </c>
      <c r="C4" s="317">
        <v>5</v>
      </c>
      <c r="D4" s="317">
        <v>4</v>
      </c>
      <c r="E4" s="317">
        <v>3</v>
      </c>
      <c r="F4" s="316">
        <f t="shared" ref="F4:F16" si="0">SUM(C4:E4)</f>
        <v>12</v>
      </c>
    </row>
    <row r="5" spans="1:6" ht="22.5" customHeight="1">
      <c r="A5" s="177">
        <v>2</v>
      </c>
      <c r="B5" s="112" t="s">
        <v>7</v>
      </c>
      <c r="C5" s="317">
        <v>8</v>
      </c>
      <c r="D5" s="317"/>
      <c r="E5" s="317"/>
      <c r="F5" s="316">
        <f t="shared" si="0"/>
        <v>8</v>
      </c>
    </row>
    <row r="6" spans="1:6" ht="22.5" customHeight="1">
      <c r="A6" s="177">
        <v>3</v>
      </c>
      <c r="B6" s="112" t="s">
        <v>8</v>
      </c>
      <c r="C6" s="317"/>
      <c r="D6" s="317">
        <v>4</v>
      </c>
      <c r="E6" s="317">
        <v>16</v>
      </c>
      <c r="F6" s="316">
        <f t="shared" si="0"/>
        <v>20</v>
      </c>
    </row>
    <row r="7" spans="1:6" ht="22.5" customHeight="1">
      <c r="A7" s="177">
        <v>4</v>
      </c>
      <c r="B7" s="112" t="s">
        <v>9</v>
      </c>
      <c r="C7" s="317"/>
      <c r="D7" s="317"/>
      <c r="E7" s="317"/>
      <c r="F7" s="316">
        <f t="shared" si="0"/>
        <v>0</v>
      </c>
    </row>
    <row r="8" spans="1:6" ht="22.5" customHeight="1">
      <c r="A8" s="177">
        <v>5</v>
      </c>
      <c r="B8" s="112" t="s">
        <v>11</v>
      </c>
      <c r="C8" s="317">
        <v>3</v>
      </c>
      <c r="D8" s="317">
        <v>21</v>
      </c>
      <c r="E8" s="317">
        <v>8</v>
      </c>
      <c r="F8" s="316">
        <f t="shared" si="0"/>
        <v>32</v>
      </c>
    </row>
    <row r="9" spans="1:6" ht="22.5" customHeight="1">
      <c r="A9" s="177">
        <v>6</v>
      </c>
      <c r="B9" s="112" t="s">
        <v>16</v>
      </c>
      <c r="C9" s="317"/>
      <c r="D9" s="317"/>
      <c r="E9" s="317"/>
      <c r="F9" s="316">
        <f t="shared" si="0"/>
        <v>0</v>
      </c>
    </row>
    <row r="10" spans="1:6" ht="22.5" customHeight="1">
      <c r="A10" s="177">
        <v>7</v>
      </c>
      <c r="B10" s="112" t="s">
        <v>14</v>
      </c>
      <c r="C10" s="317"/>
      <c r="D10" s="317"/>
      <c r="E10" s="317">
        <v>10</v>
      </c>
      <c r="F10" s="316">
        <f t="shared" si="0"/>
        <v>10</v>
      </c>
    </row>
    <row r="11" spans="1:6" ht="22.5" customHeight="1">
      <c r="A11" s="177">
        <v>8</v>
      </c>
      <c r="B11" s="112" t="s">
        <v>13</v>
      </c>
      <c r="C11" s="317"/>
      <c r="D11" s="317"/>
      <c r="E11" s="317">
        <v>1</v>
      </c>
      <c r="F11" s="316">
        <f t="shared" si="0"/>
        <v>1</v>
      </c>
    </row>
    <row r="12" spans="1:6" ht="22.5" customHeight="1">
      <c r="A12" s="177">
        <v>9</v>
      </c>
      <c r="B12" s="112" t="s">
        <v>12</v>
      </c>
      <c r="C12" s="317"/>
      <c r="D12" s="317"/>
      <c r="E12" s="317"/>
      <c r="F12" s="316">
        <f t="shared" si="0"/>
        <v>0</v>
      </c>
    </row>
    <row r="13" spans="1:6" ht="22.5" customHeight="1">
      <c r="A13" s="177">
        <v>10</v>
      </c>
      <c r="B13" s="318" t="s">
        <v>17</v>
      </c>
      <c r="C13" s="317"/>
      <c r="D13" s="317"/>
      <c r="E13" s="317"/>
      <c r="F13" s="316">
        <f t="shared" si="0"/>
        <v>0</v>
      </c>
    </row>
    <row r="14" spans="1:6" ht="22.5" customHeight="1">
      <c r="A14" s="177">
        <v>11</v>
      </c>
      <c r="B14" s="318" t="s">
        <v>18</v>
      </c>
      <c r="C14" s="317"/>
      <c r="D14" s="317"/>
      <c r="E14" s="317"/>
      <c r="F14" s="316">
        <f t="shared" si="0"/>
        <v>0</v>
      </c>
    </row>
    <row r="15" spans="1:6" ht="22.5" customHeight="1">
      <c r="A15" s="177">
        <v>12</v>
      </c>
      <c r="B15" s="318" t="s">
        <v>616</v>
      </c>
      <c r="C15" s="317"/>
      <c r="D15" s="317">
        <v>6</v>
      </c>
      <c r="E15" s="317"/>
      <c r="F15" s="316">
        <f t="shared" si="0"/>
        <v>6</v>
      </c>
    </row>
    <row r="16" spans="1:6" ht="22.5" customHeight="1">
      <c r="A16" s="177">
        <v>13</v>
      </c>
      <c r="B16" s="318" t="s">
        <v>15</v>
      </c>
      <c r="C16" s="317"/>
      <c r="D16" s="317"/>
      <c r="E16" s="317"/>
      <c r="F16" s="316">
        <f t="shared" si="0"/>
        <v>0</v>
      </c>
    </row>
    <row r="17" spans="1:6" s="265" customFormat="1" ht="22.5" customHeight="1">
      <c r="A17" s="178"/>
      <c r="B17" s="178" t="s">
        <v>4</v>
      </c>
      <c r="C17" s="316">
        <f>SUM(C4:C16)</f>
        <v>16</v>
      </c>
      <c r="D17" s="316">
        <f t="shared" ref="D17:E17" si="1">SUM(D4:D16)</f>
        <v>35</v>
      </c>
      <c r="E17" s="316">
        <f t="shared" si="1"/>
        <v>38</v>
      </c>
      <c r="F17" s="316">
        <f>SUM(F4:F16)</f>
        <v>89</v>
      </c>
    </row>
  </sheetData>
  <mergeCells count="2">
    <mergeCell ref="A1:F1"/>
    <mergeCell ref="A3:E3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2"/>
  <dimension ref="A1:H8"/>
  <sheetViews>
    <sheetView view="pageBreakPreview" zoomScaleSheetLayoutView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J13" sqref="J13"/>
    </sheetView>
  </sheetViews>
  <sheetFormatPr defaultColWidth="9.140625" defaultRowHeight="21" customHeight="1"/>
  <cols>
    <col min="1" max="1" width="6.42578125" style="6" bestFit="1" customWidth="1"/>
    <col min="2" max="2" width="18.42578125" style="6" customWidth="1"/>
    <col min="3" max="3" width="12.42578125" style="6" customWidth="1"/>
    <col min="4" max="4" width="17.42578125" style="6" customWidth="1"/>
    <col min="5" max="5" width="19.28515625" style="6" customWidth="1"/>
    <col min="6" max="6" width="20.140625" style="119" customWidth="1"/>
    <col min="7" max="7" width="17.5703125" style="119" hidden="1" customWidth="1"/>
    <col min="8" max="8" width="12.42578125" style="119" hidden="1" customWidth="1"/>
    <col min="9" max="9" width="9.140625" style="6" customWidth="1"/>
    <col min="10" max="16384" width="9.140625" style="6"/>
  </cols>
  <sheetData>
    <row r="1" spans="1:8" ht="30" customHeight="1">
      <c r="C1" s="116" t="s">
        <v>1056</v>
      </c>
    </row>
    <row r="2" spans="1:8" ht="34.5" customHeight="1">
      <c r="A2" s="349" t="s">
        <v>142</v>
      </c>
      <c r="B2" s="17" t="s">
        <v>21</v>
      </c>
      <c r="C2" s="17" t="s">
        <v>22</v>
      </c>
      <c r="D2" s="17" t="s">
        <v>23</v>
      </c>
      <c r="E2" s="349" t="s">
        <v>86</v>
      </c>
      <c r="F2" s="8" t="s">
        <v>53</v>
      </c>
      <c r="G2" s="27"/>
      <c r="H2" s="27"/>
    </row>
    <row r="3" spans="1:8" ht="35.25" customHeight="1">
      <c r="A3" s="120">
        <v>1</v>
      </c>
      <c r="B3" s="41" t="s">
        <v>606</v>
      </c>
      <c r="C3" s="41" t="s">
        <v>414</v>
      </c>
      <c r="D3" s="41" t="s">
        <v>610</v>
      </c>
      <c r="E3" s="41" t="s">
        <v>611</v>
      </c>
      <c r="F3" s="14" t="s">
        <v>612</v>
      </c>
      <c r="G3" s="105">
        <v>28</v>
      </c>
      <c r="H3" s="105">
        <v>46</v>
      </c>
    </row>
    <row r="4" spans="1:8" ht="35.25" customHeight="1">
      <c r="A4" s="118">
        <v>2</v>
      </c>
      <c r="B4" s="41" t="s">
        <v>606</v>
      </c>
      <c r="C4" s="41" t="s">
        <v>414</v>
      </c>
      <c r="D4" s="41" t="s">
        <v>446</v>
      </c>
      <c r="E4" s="41" t="s">
        <v>446</v>
      </c>
      <c r="F4" s="14" t="s">
        <v>447</v>
      </c>
      <c r="G4" s="105">
        <v>21</v>
      </c>
      <c r="H4" s="121">
        <v>265.5</v>
      </c>
    </row>
    <row r="5" spans="1:8" ht="35.25" customHeight="1">
      <c r="A5" s="46">
        <v>3</v>
      </c>
      <c r="B5" s="41" t="s">
        <v>606</v>
      </c>
      <c r="C5" s="41" t="s">
        <v>414</v>
      </c>
      <c r="D5" s="41" t="s">
        <v>452</v>
      </c>
      <c r="E5" s="41" t="s">
        <v>452</v>
      </c>
      <c r="F5" s="14" t="s">
        <v>453</v>
      </c>
      <c r="G5" s="105">
        <v>22</v>
      </c>
      <c r="H5" s="105">
        <v>913</v>
      </c>
    </row>
    <row r="6" spans="1:8" ht="35.25" customHeight="1">
      <c r="A6" s="46">
        <v>4</v>
      </c>
      <c r="B6" s="41" t="s">
        <v>606</v>
      </c>
      <c r="C6" s="41" t="s">
        <v>414</v>
      </c>
      <c r="D6" s="41" t="s">
        <v>613</v>
      </c>
      <c r="E6" s="41" t="s">
        <v>613</v>
      </c>
      <c r="F6" s="14" t="s">
        <v>614</v>
      </c>
      <c r="G6" s="105">
        <v>31</v>
      </c>
      <c r="H6" s="105">
        <v>108</v>
      </c>
    </row>
    <row r="7" spans="1:8" ht="35.25" customHeight="1">
      <c r="A7" s="118">
        <v>5</v>
      </c>
      <c r="B7" s="41" t="s">
        <v>606</v>
      </c>
      <c r="C7" s="41" t="s">
        <v>414</v>
      </c>
      <c r="D7" s="41" t="s">
        <v>439</v>
      </c>
      <c r="E7" s="41" t="s">
        <v>432</v>
      </c>
      <c r="F7" s="14" t="s">
        <v>433</v>
      </c>
      <c r="G7" s="105">
        <v>3</v>
      </c>
      <c r="H7" s="105">
        <v>104</v>
      </c>
    </row>
    <row r="8" spans="1:8" ht="35.25" customHeight="1">
      <c r="A8" s="118">
        <v>6</v>
      </c>
      <c r="B8" s="41" t="s">
        <v>606</v>
      </c>
      <c r="C8" s="41" t="s">
        <v>414</v>
      </c>
      <c r="D8" s="380" t="s">
        <v>439</v>
      </c>
      <c r="E8" s="380" t="s">
        <v>434</v>
      </c>
      <c r="F8" s="381" t="s">
        <v>615</v>
      </c>
      <c r="G8" s="106">
        <v>33</v>
      </c>
      <c r="H8" s="106">
        <v>96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93"/>
  <dimension ref="A1:G18"/>
  <sheetViews>
    <sheetView view="pageBreakPreview" zoomScaleSheetLayoutView="100" workbookViewId="0">
      <selection activeCell="H11" sqref="H11"/>
    </sheetView>
  </sheetViews>
  <sheetFormatPr defaultColWidth="9.140625" defaultRowHeight="25.5" customHeight="1"/>
  <cols>
    <col min="1" max="1" width="8.28515625" style="80" bestFit="1" customWidth="1"/>
    <col min="2" max="2" width="19.7109375" style="101" customWidth="1"/>
    <col min="3" max="3" width="21.140625" style="101" bestFit="1" customWidth="1"/>
    <col min="4" max="4" width="19.5703125" style="101" customWidth="1"/>
    <col min="5" max="5" width="20.28515625" style="101" customWidth="1"/>
    <col min="6" max="6" width="17.28515625" style="101" bestFit="1" customWidth="1"/>
    <col min="7" max="7" width="17.85546875" style="101" hidden="1" customWidth="1"/>
    <col min="8" max="16384" width="9.140625" style="101"/>
  </cols>
  <sheetData>
    <row r="1" spans="1:7" ht="25.5" customHeight="1">
      <c r="A1" s="431"/>
      <c r="C1" s="662" t="s">
        <v>1084</v>
      </c>
      <c r="D1" s="662"/>
      <c r="E1" s="662"/>
    </row>
    <row r="2" spans="1:7" ht="39.75" customHeight="1">
      <c r="A2" s="8" t="s">
        <v>142</v>
      </c>
      <c r="B2" s="8" t="s">
        <v>21</v>
      </c>
      <c r="C2" s="8" t="s">
        <v>22</v>
      </c>
      <c r="D2" s="8" t="s">
        <v>23</v>
      </c>
      <c r="E2" s="8" t="s">
        <v>86</v>
      </c>
      <c r="F2" s="8" t="s">
        <v>1013</v>
      </c>
      <c r="G2" s="8" t="s">
        <v>26</v>
      </c>
    </row>
    <row r="3" spans="1:7" ht="25.5" customHeight="1">
      <c r="A3" s="376">
        <v>1</v>
      </c>
      <c r="B3" s="235" t="s">
        <v>6</v>
      </c>
      <c r="C3" s="135" t="s">
        <v>471</v>
      </c>
      <c r="D3" s="135" t="s">
        <v>285</v>
      </c>
      <c r="E3" s="135" t="s">
        <v>856</v>
      </c>
      <c r="F3" s="266">
        <v>628558</v>
      </c>
      <c r="G3" s="84">
        <v>12.3</v>
      </c>
    </row>
    <row r="4" spans="1:7" ht="25.5" customHeight="1">
      <c r="A4" s="376">
        <f>A3+1</f>
        <v>2</v>
      </c>
      <c r="B4" s="235" t="s">
        <v>6</v>
      </c>
      <c r="C4" s="135" t="s">
        <v>471</v>
      </c>
      <c r="D4" s="135" t="s">
        <v>475</v>
      </c>
      <c r="E4" s="135" t="s">
        <v>857</v>
      </c>
      <c r="F4" s="266">
        <v>628856</v>
      </c>
      <c r="G4" s="84">
        <v>30</v>
      </c>
    </row>
    <row r="5" spans="1:7" ht="25.5" customHeight="1">
      <c r="A5" s="376">
        <f t="shared" ref="A5:A18" si="0">A4+1</f>
        <v>3</v>
      </c>
      <c r="B5" s="235" t="s">
        <v>6</v>
      </c>
      <c r="C5" s="135" t="s">
        <v>471</v>
      </c>
      <c r="D5" s="135" t="s">
        <v>475</v>
      </c>
      <c r="E5" s="135" t="s">
        <v>476</v>
      </c>
      <c r="F5" s="267">
        <v>629279</v>
      </c>
      <c r="G5" s="84">
        <v>210</v>
      </c>
    </row>
    <row r="6" spans="1:7" ht="25.5" customHeight="1">
      <c r="A6" s="376">
        <f t="shared" si="0"/>
        <v>4</v>
      </c>
      <c r="B6" s="235" t="s">
        <v>6</v>
      </c>
      <c r="C6" s="135" t="s">
        <v>471</v>
      </c>
      <c r="D6" s="135" t="s">
        <v>858</v>
      </c>
      <c r="E6" s="135" t="s">
        <v>859</v>
      </c>
      <c r="F6" s="266">
        <v>628803</v>
      </c>
      <c r="G6" s="84">
        <v>240</v>
      </c>
    </row>
    <row r="7" spans="1:7" ht="25.5" customHeight="1">
      <c r="A7" s="376">
        <v>5</v>
      </c>
      <c r="B7" s="235" t="s">
        <v>6</v>
      </c>
      <c r="C7" s="135" t="s">
        <v>471</v>
      </c>
      <c r="D7" s="91" t="s">
        <v>860</v>
      </c>
      <c r="E7" s="91" t="s">
        <v>860</v>
      </c>
      <c r="F7" s="266">
        <v>628661</v>
      </c>
      <c r="G7" s="237">
        <v>210.4</v>
      </c>
    </row>
    <row r="8" spans="1:7" ht="25.5" customHeight="1">
      <c r="A8" s="376">
        <v>1</v>
      </c>
      <c r="B8" s="235" t="s">
        <v>7</v>
      </c>
      <c r="C8" s="135" t="s">
        <v>471</v>
      </c>
      <c r="D8" s="135" t="s">
        <v>860</v>
      </c>
      <c r="E8" s="135" t="s">
        <v>860</v>
      </c>
      <c r="F8" s="266">
        <v>628661</v>
      </c>
      <c r="G8" s="84">
        <v>90</v>
      </c>
    </row>
    <row r="9" spans="1:7" ht="25.5" customHeight="1">
      <c r="A9" s="376">
        <f t="shared" si="0"/>
        <v>2</v>
      </c>
      <c r="B9" s="235" t="s">
        <v>7</v>
      </c>
      <c r="C9" s="135" t="s">
        <v>471</v>
      </c>
      <c r="D9" s="135" t="s">
        <v>861</v>
      </c>
      <c r="E9" s="135" t="s">
        <v>862</v>
      </c>
      <c r="F9" s="266">
        <v>628748</v>
      </c>
      <c r="G9" s="84">
        <v>15</v>
      </c>
    </row>
    <row r="10" spans="1:7" ht="25.5" customHeight="1">
      <c r="A10" s="376">
        <f t="shared" si="0"/>
        <v>3</v>
      </c>
      <c r="B10" s="235" t="s">
        <v>7</v>
      </c>
      <c r="C10" s="135" t="s">
        <v>471</v>
      </c>
      <c r="D10" s="135" t="s">
        <v>861</v>
      </c>
      <c r="E10" s="268" t="s">
        <v>863</v>
      </c>
      <c r="F10" s="266">
        <v>628858</v>
      </c>
      <c r="G10" s="84">
        <v>33</v>
      </c>
    </row>
    <row r="11" spans="1:7" ht="25.5" customHeight="1">
      <c r="A11" s="376">
        <f t="shared" si="0"/>
        <v>4</v>
      </c>
      <c r="B11" s="235" t="s">
        <v>7</v>
      </c>
      <c r="C11" s="135" t="s">
        <v>471</v>
      </c>
      <c r="D11" s="135" t="s">
        <v>864</v>
      </c>
      <c r="E11" s="268" t="s">
        <v>864</v>
      </c>
      <c r="F11" s="266">
        <v>629225</v>
      </c>
      <c r="G11" s="84">
        <v>120</v>
      </c>
    </row>
    <row r="12" spans="1:7" ht="25.5" customHeight="1">
      <c r="A12" s="376">
        <f t="shared" si="0"/>
        <v>5</v>
      </c>
      <c r="B12" s="235" t="s">
        <v>7</v>
      </c>
      <c r="C12" s="135" t="s">
        <v>471</v>
      </c>
      <c r="D12" s="135" t="s">
        <v>865</v>
      </c>
      <c r="E12" s="135" t="s">
        <v>866</v>
      </c>
      <c r="F12" s="266">
        <v>629383</v>
      </c>
      <c r="G12" s="237">
        <v>263</v>
      </c>
    </row>
    <row r="13" spans="1:7" ht="25.5" customHeight="1">
      <c r="A13" s="376">
        <f t="shared" si="0"/>
        <v>6</v>
      </c>
      <c r="B13" s="235" t="s">
        <v>7</v>
      </c>
      <c r="C13" s="135" t="s">
        <v>471</v>
      </c>
      <c r="D13" s="135" t="s">
        <v>865</v>
      </c>
      <c r="E13" s="135" t="s">
        <v>867</v>
      </c>
      <c r="F13" s="266">
        <v>629550</v>
      </c>
      <c r="G13" s="237">
        <v>26</v>
      </c>
    </row>
    <row r="14" spans="1:7" ht="25.5" customHeight="1">
      <c r="A14" s="376">
        <f t="shared" si="0"/>
        <v>7</v>
      </c>
      <c r="B14" s="235" t="s">
        <v>7</v>
      </c>
      <c r="C14" s="135" t="s">
        <v>471</v>
      </c>
      <c r="D14" s="135" t="s">
        <v>865</v>
      </c>
      <c r="E14" s="268" t="s">
        <v>868</v>
      </c>
      <c r="F14" s="266">
        <v>629381</v>
      </c>
      <c r="G14" s="237">
        <v>21</v>
      </c>
    </row>
    <row r="15" spans="1:7" ht="25.5" customHeight="1">
      <c r="A15" s="376">
        <f t="shared" si="0"/>
        <v>8</v>
      </c>
      <c r="B15" s="235" t="s">
        <v>7</v>
      </c>
      <c r="C15" s="135" t="s">
        <v>471</v>
      </c>
      <c r="D15" s="135" t="s">
        <v>474</v>
      </c>
      <c r="E15" s="135" t="s">
        <v>869</v>
      </c>
      <c r="F15" s="266">
        <v>629369</v>
      </c>
      <c r="G15" s="84">
        <v>17</v>
      </c>
    </row>
    <row r="16" spans="1:7" ht="25.5" customHeight="1">
      <c r="A16" s="376">
        <v>1</v>
      </c>
      <c r="B16" s="235" t="s">
        <v>11</v>
      </c>
      <c r="C16" s="135" t="s">
        <v>471</v>
      </c>
      <c r="D16" s="135" t="s">
        <v>870</v>
      </c>
      <c r="E16" s="135" t="s">
        <v>871</v>
      </c>
      <c r="F16" s="266">
        <v>628864</v>
      </c>
      <c r="G16" s="237">
        <v>187</v>
      </c>
    </row>
    <row r="17" spans="1:7" ht="25.5" customHeight="1">
      <c r="A17" s="376">
        <f t="shared" si="0"/>
        <v>2</v>
      </c>
      <c r="B17" s="235" t="s">
        <v>11</v>
      </c>
      <c r="C17" s="135" t="s">
        <v>471</v>
      </c>
      <c r="D17" s="135" t="s">
        <v>872</v>
      </c>
      <c r="E17" s="135" t="s">
        <v>587</v>
      </c>
      <c r="F17" s="266">
        <v>628974</v>
      </c>
      <c r="G17" s="237">
        <v>49</v>
      </c>
    </row>
    <row r="18" spans="1:7" ht="25.5" customHeight="1">
      <c r="A18" s="376">
        <f t="shared" si="0"/>
        <v>3</v>
      </c>
      <c r="B18" s="235" t="s">
        <v>11</v>
      </c>
      <c r="C18" s="135" t="s">
        <v>471</v>
      </c>
      <c r="D18" s="269" t="s">
        <v>872</v>
      </c>
      <c r="E18" s="135" t="s">
        <v>872</v>
      </c>
      <c r="F18" s="266">
        <v>629473</v>
      </c>
      <c r="G18" s="237">
        <v>44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" footer="0"/>
  <pageSetup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96"/>
  <dimension ref="A1:H39"/>
  <sheetViews>
    <sheetView view="pageBreakPreview" zoomScaleSheetLayoutView="100" workbookViewId="0">
      <selection activeCell="B2" sqref="B2"/>
    </sheetView>
  </sheetViews>
  <sheetFormatPr defaultRowHeight="21" customHeight="1"/>
  <cols>
    <col min="1" max="1" width="8.7109375" style="221" customWidth="1"/>
    <col min="2" max="2" width="20.140625" style="222" customWidth="1"/>
    <col min="3" max="3" width="23.42578125" style="222" customWidth="1"/>
    <col min="4" max="4" width="21.42578125" style="223" customWidth="1"/>
    <col min="5" max="5" width="21.42578125" style="224" customWidth="1"/>
    <col min="6" max="6" width="20.7109375" style="222" customWidth="1"/>
    <col min="7" max="7" width="15.85546875" style="222" hidden="1" customWidth="1"/>
    <col min="8" max="8" width="17.28515625" style="222" hidden="1" customWidth="1"/>
    <col min="9" max="9" width="9.5703125" style="222" customWidth="1"/>
    <col min="10" max="257" width="9.140625" style="222"/>
    <col min="258" max="258" width="6" style="222" customWidth="1"/>
    <col min="259" max="259" width="29.7109375" style="222" customWidth="1"/>
    <col min="260" max="260" width="21.42578125" style="222" customWidth="1"/>
    <col min="261" max="263" width="21" style="222" customWidth="1"/>
    <col min="264" max="264" width="21.7109375" style="222" customWidth="1"/>
    <col min="265" max="513" width="9.140625" style="222"/>
    <col min="514" max="514" width="6" style="222" customWidth="1"/>
    <col min="515" max="515" width="29.7109375" style="222" customWidth="1"/>
    <col min="516" max="516" width="21.42578125" style="222" customWidth="1"/>
    <col min="517" max="519" width="21" style="222" customWidth="1"/>
    <col min="520" max="520" width="21.7109375" style="222" customWidth="1"/>
    <col min="521" max="769" width="9.140625" style="222"/>
    <col min="770" max="770" width="6" style="222" customWidth="1"/>
    <col min="771" max="771" width="29.7109375" style="222" customWidth="1"/>
    <col min="772" max="772" width="21.42578125" style="222" customWidth="1"/>
    <col min="773" max="775" width="21" style="222" customWidth="1"/>
    <col min="776" max="776" width="21.7109375" style="222" customWidth="1"/>
    <col min="777" max="1025" width="9.140625" style="222"/>
    <col min="1026" max="1026" width="6" style="222" customWidth="1"/>
    <col min="1027" max="1027" width="29.7109375" style="222" customWidth="1"/>
    <col min="1028" max="1028" width="21.42578125" style="222" customWidth="1"/>
    <col min="1029" max="1031" width="21" style="222" customWidth="1"/>
    <col min="1032" max="1032" width="21.7109375" style="222" customWidth="1"/>
    <col min="1033" max="1281" width="9.140625" style="222"/>
    <col min="1282" max="1282" width="6" style="222" customWidth="1"/>
    <col min="1283" max="1283" width="29.7109375" style="222" customWidth="1"/>
    <col min="1284" max="1284" width="21.42578125" style="222" customWidth="1"/>
    <col min="1285" max="1287" width="21" style="222" customWidth="1"/>
    <col min="1288" max="1288" width="21.7109375" style="222" customWidth="1"/>
    <col min="1289" max="1537" width="9.140625" style="222"/>
    <col min="1538" max="1538" width="6" style="222" customWidth="1"/>
    <col min="1539" max="1539" width="29.7109375" style="222" customWidth="1"/>
    <col min="1540" max="1540" width="21.42578125" style="222" customWidth="1"/>
    <col min="1541" max="1543" width="21" style="222" customWidth="1"/>
    <col min="1544" max="1544" width="21.7109375" style="222" customWidth="1"/>
    <col min="1545" max="1793" width="9.140625" style="222"/>
    <col min="1794" max="1794" width="6" style="222" customWidth="1"/>
    <col min="1795" max="1795" width="29.7109375" style="222" customWidth="1"/>
    <col min="1796" max="1796" width="21.42578125" style="222" customWidth="1"/>
    <col min="1797" max="1799" width="21" style="222" customWidth="1"/>
    <col min="1800" max="1800" width="21.7109375" style="222" customWidth="1"/>
    <col min="1801" max="2049" width="9.140625" style="222"/>
    <col min="2050" max="2050" width="6" style="222" customWidth="1"/>
    <col min="2051" max="2051" width="29.7109375" style="222" customWidth="1"/>
    <col min="2052" max="2052" width="21.42578125" style="222" customWidth="1"/>
    <col min="2053" max="2055" width="21" style="222" customWidth="1"/>
    <col min="2056" max="2056" width="21.7109375" style="222" customWidth="1"/>
    <col min="2057" max="2305" width="9.140625" style="222"/>
    <col min="2306" max="2306" width="6" style="222" customWidth="1"/>
    <col min="2307" max="2307" width="29.7109375" style="222" customWidth="1"/>
    <col min="2308" max="2308" width="21.42578125" style="222" customWidth="1"/>
    <col min="2309" max="2311" width="21" style="222" customWidth="1"/>
    <col min="2312" max="2312" width="21.7109375" style="222" customWidth="1"/>
    <col min="2313" max="2561" width="9.140625" style="222"/>
    <col min="2562" max="2562" width="6" style="222" customWidth="1"/>
    <col min="2563" max="2563" width="29.7109375" style="222" customWidth="1"/>
    <col min="2564" max="2564" width="21.42578125" style="222" customWidth="1"/>
    <col min="2565" max="2567" width="21" style="222" customWidth="1"/>
    <col min="2568" max="2568" width="21.7109375" style="222" customWidth="1"/>
    <col min="2569" max="2817" width="9.140625" style="222"/>
    <col min="2818" max="2818" width="6" style="222" customWidth="1"/>
    <col min="2819" max="2819" width="29.7109375" style="222" customWidth="1"/>
    <col min="2820" max="2820" width="21.42578125" style="222" customWidth="1"/>
    <col min="2821" max="2823" width="21" style="222" customWidth="1"/>
    <col min="2824" max="2824" width="21.7109375" style="222" customWidth="1"/>
    <col min="2825" max="3073" width="9.140625" style="222"/>
    <col min="3074" max="3074" width="6" style="222" customWidth="1"/>
    <col min="3075" max="3075" width="29.7109375" style="222" customWidth="1"/>
    <col min="3076" max="3076" width="21.42578125" style="222" customWidth="1"/>
    <col min="3077" max="3079" width="21" style="222" customWidth="1"/>
    <col min="3080" max="3080" width="21.7109375" style="222" customWidth="1"/>
    <col min="3081" max="3329" width="9.140625" style="222"/>
    <col min="3330" max="3330" width="6" style="222" customWidth="1"/>
    <col min="3331" max="3331" width="29.7109375" style="222" customWidth="1"/>
    <col min="3332" max="3332" width="21.42578125" style="222" customWidth="1"/>
    <col min="3333" max="3335" width="21" style="222" customWidth="1"/>
    <col min="3336" max="3336" width="21.7109375" style="222" customWidth="1"/>
    <col min="3337" max="3585" width="9.140625" style="222"/>
    <col min="3586" max="3586" width="6" style="222" customWidth="1"/>
    <col min="3587" max="3587" width="29.7109375" style="222" customWidth="1"/>
    <col min="3588" max="3588" width="21.42578125" style="222" customWidth="1"/>
    <col min="3589" max="3591" width="21" style="222" customWidth="1"/>
    <col min="3592" max="3592" width="21.7109375" style="222" customWidth="1"/>
    <col min="3593" max="3841" width="9.140625" style="222"/>
    <col min="3842" max="3842" width="6" style="222" customWidth="1"/>
    <col min="3843" max="3843" width="29.7109375" style="222" customWidth="1"/>
    <col min="3844" max="3844" width="21.42578125" style="222" customWidth="1"/>
    <col min="3845" max="3847" width="21" style="222" customWidth="1"/>
    <col min="3848" max="3848" width="21.7109375" style="222" customWidth="1"/>
    <col min="3849" max="4097" width="9.140625" style="222"/>
    <col min="4098" max="4098" width="6" style="222" customWidth="1"/>
    <col min="4099" max="4099" width="29.7109375" style="222" customWidth="1"/>
    <col min="4100" max="4100" width="21.42578125" style="222" customWidth="1"/>
    <col min="4101" max="4103" width="21" style="222" customWidth="1"/>
    <col min="4104" max="4104" width="21.7109375" style="222" customWidth="1"/>
    <col min="4105" max="4353" width="9.140625" style="222"/>
    <col min="4354" max="4354" width="6" style="222" customWidth="1"/>
    <col min="4355" max="4355" width="29.7109375" style="222" customWidth="1"/>
    <col min="4356" max="4356" width="21.42578125" style="222" customWidth="1"/>
    <col min="4357" max="4359" width="21" style="222" customWidth="1"/>
    <col min="4360" max="4360" width="21.7109375" style="222" customWidth="1"/>
    <col min="4361" max="4609" width="9.140625" style="222"/>
    <col min="4610" max="4610" width="6" style="222" customWidth="1"/>
    <col min="4611" max="4611" width="29.7109375" style="222" customWidth="1"/>
    <col min="4612" max="4612" width="21.42578125" style="222" customWidth="1"/>
    <col min="4613" max="4615" width="21" style="222" customWidth="1"/>
    <col min="4616" max="4616" width="21.7109375" style="222" customWidth="1"/>
    <col min="4617" max="4865" width="9.140625" style="222"/>
    <col min="4866" max="4866" width="6" style="222" customWidth="1"/>
    <col min="4867" max="4867" width="29.7109375" style="222" customWidth="1"/>
    <col min="4868" max="4868" width="21.42578125" style="222" customWidth="1"/>
    <col min="4869" max="4871" width="21" style="222" customWidth="1"/>
    <col min="4872" max="4872" width="21.7109375" style="222" customWidth="1"/>
    <col min="4873" max="5121" width="9.140625" style="222"/>
    <col min="5122" max="5122" width="6" style="222" customWidth="1"/>
    <col min="5123" max="5123" width="29.7109375" style="222" customWidth="1"/>
    <col min="5124" max="5124" width="21.42578125" style="222" customWidth="1"/>
    <col min="5125" max="5127" width="21" style="222" customWidth="1"/>
    <col min="5128" max="5128" width="21.7109375" style="222" customWidth="1"/>
    <col min="5129" max="5377" width="9.140625" style="222"/>
    <col min="5378" max="5378" width="6" style="222" customWidth="1"/>
    <col min="5379" max="5379" width="29.7109375" style="222" customWidth="1"/>
    <col min="5380" max="5380" width="21.42578125" style="222" customWidth="1"/>
    <col min="5381" max="5383" width="21" style="222" customWidth="1"/>
    <col min="5384" max="5384" width="21.7109375" style="222" customWidth="1"/>
    <col min="5385" max="5633" width="9.140625" style="222"/>
    <col min="5634" max="5634" width="6" style="222" customWidth="1"/>
    <col min="5635" max="5635" width="29.7109375" style="222" customWidth="1"/>
    <col min="5636" max="5636" width="21.42578125" style="222" customWidth="1"/>
    <col min="5637" max="5639" width="21" style="222" customWidth="1"/>
    <col min="5640" max="5640" width="21.7109375" style="222" customWidth="1"/>
    <col min="5641" max="5889" width="9.140625" style="222"/>
    <col min="5890" max="5890" width="6" style="222" customWidth="1"/>
    <col min="5891" max="5891" width="29.7109375" style="222" customWidth="1"/>
    <col min="5892" max="5892" width="21.42578125" style="222" customWidth="1"/>
    <col min="5893" max="5895" width="21" style="222" customWidth="1"/>
    <col min="5896" max="5896" width="21.7109375" style="222" customWidth="1"/>
    <col min="5897" max="6145" width="9.140625" style="222"/>
    <col min="6146" max="6146" width="6" style="222" customWidth="1"/>
    <col min="6147" max="6147" width="29.7109375" style="222" customWidth="1"/>
    <col min="6148" max="6148" width="21.42578125" style="222" customWidth="1"/>
    <col min="6149" max="6151" width="21" style="222" customWidth="1"/>
    <col min="6152" max="6152" width="21.7109375" style="222" customWidth="1"/>
    <col min="6153" max="6401" width="9.140625" style="222"/>
    <col min="6402" max="6402" width="6" style="222" customWidth="1"/>
    <col min="6403" max="6403" width="29.7109375" style="222" customWidth="1"/>
    <col min="6404" max="6404" width="21.42578125" style="222" customWidth="1"/>
    <col min="6405" max="6407" width="21" style="222" customWidth="1"/>
    <col min="6408" max="6408" width="21.7109375" style="222" customWidth="1"/>
    <col min="6409" max="6657" width="9.140625" style="222"/>
    <col min="6658" max="6658" width="6" style="222" customWidth="1"/>
    <col min="6659" max="6659" width="29.7109375" style="222" customWidth="1"/>
    <col min="6660" max="6660" width="21.42578125" style="222" customWidth="1"/>
    <col min="6661" max="6663" width="21" style="222" customWidth="1"/>
    <col min="6664" max="6664" width="21.7109375" style="222" customWidth="1"/>
    <col min="6665" max="6913" width="9.140625" style="222"/>
    <col min="6914" max="6914" width="6" style="222" customWidth="1"/>
    <col min="6915" max="6915" width="29.7109375" style="222" customWidth="1"/>
    <col min="6916" max="6916" width="21.42578125" style="222" customWidth="1"/>
    <col min="6917" max="6919" width="21" style="222" customWidth="1"/>
    <col min="6920" max="6920" width="21.7109375" style="222" customWidth="1"/>
    <col min="6921" max="7169" width="9.140625" style="222"/>
    <col min="7170" max="7170" width="6" style="222" customWidth="1"/>
    <col min="7171" max="7171" width="29.7109375" style="222" customWidth="1"/>
    <col min="7172" max="7172" width="21.42578125" style="222" customWidth="1"/>
    <col min="7173" max="7175" width="21" style="222" customWidth="1"/>
    <col min="7176" max="7176" width="21.7109375" style="222" customWidth="1"/>
    <col min="7177" max="7425" width="9.140625" style="222"/>
    <col min="7426" max="7426" width="6" style="222" customWidth="1"/>
    <col min="7427" max="7427" width="29.7109375" style="222" customWidth="1"/>
    <col min="7428" max="7428" width="21.42578125" style="222" customWidth="1"/>
    <col min="7429" max="7431" width="21" style="222" customWidth="1"/>
    <col min="7432" max="7432" width="21.7109375" style="222" customWidth="1"/>
    <col min="7433" max="7681" width="9.140625" style="222"/>
    <col min="7682" max="7682" width="6" style="222" customWidth="1"/>
    <col min="7683" max="7683" width="29.7109375" style="222" customWidth="1"/>
    <col min="7684" max="7684" width="21.42578125" style="222" customWidth="1"/>
    <col min="7685" max="7687" width="21" style="222" customWidth="1"/>
    <col min="7688" max="7688" width="21.7109375" style="222" customWidth="1"/>
    <col min="7689" max="7937" width="9.140625" style="222"/>
    <col min="7938" max="7938" width="6" style="222" customWidth="1"/>
    <col min="7939" max="7939" width="29.7109375" style="222" customWidth="1"/>
    <col min="7940" max="7940" width="21.42578125" style="222" customWidth="1"/>
    <col min="7941" max="7943" width="21" style="222" customWidth="1"/>
    <col min="7944" max="7944" width="21.7109375" style="222" customWidth="1"/>
    <col min="7945" max="8193" width="9.140625" style="222"/>
    <col min="8194" max="8194" width="6" style="222" customWidth="1"/>
    <col min="8195" max="8195" width="29.7109375" style="222" customWidth="1"/>
    <col min="8196" max="8196" width="21.42578125" style="222" customWidth="1"/>
    <col min="8197" max="8199" width="21" style="222" customWidth="1"/>
    <col min="8200" max="8200" width="21.7109375" style="222" customWidth="1"/>
    <col min="8201" max="8449" width="9.140625" style="222"/>
    <col min="8450" max="8450" width="6" style="222" customWidth="1"/>
    <col min="8451" max="8451" width="29.7109375" style="222" customWidth="1"/>
    <col min="8452" max="8452" width="21.42578125" style="222" customWidth="1"/>
    <col min="8453" max="8455" width="21" style="222" customWidth="1"/>
    <col min="8456" max="8456" width="21.7109375" style="222" customWidth="1"/>
    <col min="8457" max="8705" width="9.140625" style="222"/>
    <col min="8706" max="8706" width="6" style="222" customWidth="1"/>
    <col min="8707" max="8707" width="29.7109375" style="222" customWidth="1"/>
    <col min="8708" max="8708" width="21.42578125" style="222" customWidth="1"/>
    <col min="8709" max="8711" width="21" style="222" customWidth="1"/>
    <col min="8712" max="8712" width="21.7109375" style="222" customWidth="1"/>
    <col min="8713" max="8961" width="9.140625" style="222"/>
    <col min="8962" max="8962" width="6" style="222" customWidth="1"/>
    <col min="8963" max="8963" width="29.7109375" style="222" customWidth="1"/>
    <col min="8964" max="8964" width="21.42578125" style="222" customWidth="1"/>
    <col min="8965" max="8967" width="21" style="222" customWidth="1"/>
    <col min="8968" max="8968" width="21.7109375" style="222" customWidth="1"/>
    <col min="8969" max="9217" width="9.140625" style="222"/>
    <col min="9218" max="9218" width="6" style="222" customWidth="1"/>
    <col min="9219" max="9219" width="29.7109375" style="222" customWidth="1"/>
    <col min="9220" max="9220" width="21.42578125" style="222" customWidth="1"/>
    <col min="9221" max="9223" width="21" style="222" customWidth="1"/>
    <col min="9224" max="9224" width="21.7109375" style="222" customWidth="1"/>
    <col min="9225" max="9473" width="9.140625" style="222"/>
    <col min="9474" max="9474" width="6" style="222" customWidth="1"/>
    <col min="9475" max="9475" width="29.7109375" style="222" customWidth="1"/>
    <col min="9476" max="9476" width="21.42578125" style="222" customWidth="1"/>
    <col min="9477" max="9479" width="21" style="222" customWidth="1"/>
    <col min="9480" max="9480" width="21.7109375" style="222" customWidth="1"/>
    <col min="9481" max="9729" width="9.140625" style="222"/>
    <col min="9730" max="9730" width="6" style="222" customWidth="1"/>
    <col min="9731" max="9731" width="29.7109375" style="222" customWidth="1"/>
    <col min="9732" max="9732" width="21.42578125" style="222" customWidth="1"/>
    <col min="9733" max="9735" width="21" style="222" customWidth="1"/>
    <col min="9736" max="9736" width="21.7109375" style="222" customWidth="1"/>
    <col min="9737" max="9985" width="9.140625" style="222"/>
    <col min="9986" max="9986" width="6" style="222" customWidth="1"/>
    <col min="9987" max="9987" width="29.7109375" style="222" customWidth="1"/>
    <col min="9988" max="9988" width="21.42578125" style="222" customWidth="1"/>
    <col min="9989" max="9991" width="21" style="222" customWidth="1"/>
    <col min="9992" max="9992" width="21.7109375" style="222" customWidth="1"/>
    <col min="9993" max="10241" width="9.140625" style="222"/>
    <col min="10242" max="10242" width="6" style="222" customWidth="1"/>
    <col min="10243" max="10243" width="29.7109375" style="222" customWidth="1"/>
    <col min="10244" max="10244" width="21.42578125" style="222" customWidth="1"/>
    <col min="10245" max="10247" width="21" style="222" customWidth="1"/>
    <col min="10248" max="10248" width="21.7109375" style="222" customWidth="1"/>
    <col min="10249" max="10497" width="9.140625" style="222"/>
    <col min="10498" max="10498" width="6" style="222" customWidth="1"/>
    <col min="10499" max="10499" width="29.7109375" style="222" customWidth="1"/>
    <col min="10500" max="10500" width="21.42578125" style="222" customWidth="1"/>
    <col min="10501" max="10503" width="21" style="222" customWidth="1"/>
    <col min="10504" max="10504" width="21.7109375" style="222" customWidth="1"/>
    <col min="10505" max="10753" width="9.140625" style="222"/>
    <col min="10754" max="10754" width="6" style="222" customWidth="1"/>
    <col min="10755" max="10755" width="29.7109375" style="222" customWidth="1"/>
    <col min="10756" max="10756" width="21.42578125" style="222" customWidth="1"/>
    <col min="10757" max="10759" width="21" style="222" customWidth="1"/>
    <col min="10760" max="10760" width="21.7109375" style="222" customWidth="1"/>
    <col min="10761" max="11009" width="9.140625" style="222"/>
    <col min="11010" max="11010" width="6" style="222" customWidth="1"/>
    <col min="11011" max="11011" width="29.7109375" style="222" customWidth="1"/>
    <col min="11012" max="11012" width="21.42578125" style="222" customWidth="1"/>
    <col min="11013" max="11015" width="21" style="222" customWidth="1"/>
    <col min="11016" max="11016" width="21.7109375" style="222" customWidth="1"/>
    <col min="11017" max="11265" width="9.140625" style="222"/>
    <col min="11266" max="11266" width="6" style="222" customWidth="1"/>
    <col min="11267" max="11267" width="29.7109375" style="222" customWidth="1"/>
    <col min="11268" max="11268" width="21.42578125" style="222" customWidth="1"/>
    <col min="11269" max="11271" width="21" style="222" customWidth="1"/>
    <col min="11272" max="11272" width="21.7109375" style="222" customWidth="1"/>
    <col min="11273" max="11521" width="9.140625" style="222"/>
    <col min="11522" max="11522" width="6" style="222" customWidth="1"/>
    <col min="11523" max="11523" width="29.7109375" style="222" customWidth="1"/>
    <col min="11524" max="11524" width="21.42578125" style="222" customWidth="1"/>
    <col min="11525" max="11527" width="21" style="222" customWidth="1"/>
    <col min="11528" max="11528" width="21.7109375" style="222" customWidth="1"/>
    <col min="11529" max="11777" width="9.140625" style="222"/>
    <col min="11778" max="11778" width="6" style="222" customWidth="1"/>
    <col min="11779" max="11779" width="29.7109375" style="222" customWidth="1"/>
    <col min="11780" max="11780" width="21.42578125" style="222" customWidth="1"/>
    <col min="11781" max="11783" width="21" style="222" customWidth="1"/>
    <col min="11784" max="11784" width="21.7109375" style="222" customWidth="1"/>
    <col min="11785" max="12033" width="9.140625" style="222"/>
    <col min="12034" max="12034" width="6" style="222" customWidth="1"/>
    <col min="12035" max="12035" width="29.7109375" style="222" customWidth="1"/>
    <col min="12036" max="12036" width="21.42578125" style="222" customWidth="1"/>
    <col min="12037" max="12039" width="21" style="222" customWidth="1"/>
    <col min="12040" max="12040" width="21.7109375" style="222" customWidth="1"/>
    <col min="12041" max="12289" width="9.140625" style="222"/>
    <col min="12290" max="12290" width="6" style="222" customWidth="1"/>
    <col min="12291" max="12291" width="29.7109375" style="222" customWidth="1"/>
    <col min="12292" max="12292" width="21.42578125" style="222" customWidth="1"/>
    <col min="12293" max="12295" width="21" style="222" customWidth="1"/>
    <col min="12296" max="12296" width="21.7109375" style="222" customWidth="1"/>
    <col min="12297" max="12545" width="9.140625" style="222"/>
    <col min="12546" max="12546" width="6" style="222" customWidth="1"/>
    <col min="12547" max="12547" width="29.7109375" style="222" customWidth="1"/>
    <col min="12548" max="12548" width="21.42578125" style="222" customWidth="1"/>
    <col min="12549" max="12551" width="21" style="222" customWidth="1"/>
    <col min="12552" max="12552" width="21.7109375" style="222" customWidth="1"/>
    <col min="12553" max="12801" width="9.140625" style="222"/>
    <col min="12802" max="12802" width="6" style="222" customWidth="1"/>
    <col min="12803" max="12803" width="29.7109375" style="222" customWidth="1"/>
    <col min="12804" max="12804" width="21.42578125" style="222" customWidth="1"/>
    <col min="12805" max="12807" width="21" style="222" customWidth="1"/>
    <col min="12808" max="12808" width="21.7109375" style="222" customWidth="1"/>
    <col min="12809" max="13057" width="9.140625" style="222"/>
    <col min="13058" max="13058" width="6" style="222" customWidth="1"/>
    <col min="13059" max="13059" width="29.7109375" style="222" customWidth="1"/>
    <col min="13060" max="13060" width="21.42578125" style="222" customWidth="1"/>
    <col min="13061" max="13063" width="21" style="222" customWidth="1"/>
    <col min="13064" max="13064" width="21.7109375" style="222" customWidth="1"/>
    <col min="13065" max="13313" width="9.140625" style="222"/>
    <col min="13314" max="13314" width="6" style="222" customWidth="1"/>
    <col min="13315" max="13315" width="29.7109375" style="222" customWidth="1"/>
    <col min="13316" max="13316" width="21.42578125" style="222" customWidth="1"/>
    <col min="13317" max="13319" width="21" style="222" customWidth="1"/>
    <col min="13320" max="13320" width="21.7109375" style="222" customWidth="1"/>
    <col min="13321" max="13569" width="9.140625" style="222"/>
    <col min="13570" max="13570" width="6" style="222" customWidth="1"/>
    <col min="13571" max="13571" width="29.7109375" style="222" customWidth="1"/>
    <col min="13572" max="13572" width="21.42578125" style="222" customWidth="1"/>
    <col min="13573" max="13575" width="21" style="222" customWidth="1"/>
    <col min="13576" max="13576" width="21.7109375" style="222" customWidth="1"/>
    <col min="13577" max="13825" width="9.140625" style="222"/>
    <col min="13826" max="13826" width="6" style="222" customWidth="1"/>
    <col min="13827" max="13827" width="29.7109375" style="222" customWidth="1"/>
    <col min="13828" max="13828" width="21.42578125" style="222" customWidth="1"/>
    <col min="13829" max="13831" width="21" style="222" customWidth="1"/>
    <col min="13832" max="13832" width="21.7109375" style="222" customWidth="1"/>
    <col min="13833" max="14081" width="9.140625" style="222"/>
    <col min="14082" max="14082" width="6" style="222" customWidth="1"/>
    <col min="14083" max="14083" width="29.7109375" style="222" customWidth="1"/>
    <col min="14084" max="14084" width="21.42578125" style="222" customWidth="1"/>
    <col min="14085" max="14087" width="21" style="222" customWidth="1"/>
    <col min="14088" max="14088" width="21.7109375" style="222" customWidth="1"/>
    <col min="14089" max="14337" width="9.140625" style="222"/>
    <col min="14338" max="14338" width="6" style="222" customWidth="1"/>
    <col min="14339" max="14339" width="29.7109375" style="222" customWidth="1"/>
    <col min="14340" max="14340" width="21.42578125" style="222" customWidth="1"/>
    <col min="14341" max="14343" width="21" style="222" customWidth="1"/>
    <col min="14344" max="14344" width="21.7109375" style="222" customWidth="1"/>
    <col min="14345" max="14593" width="9.140625" style="222"/>
    <col min="14594" max="14594" width="6" style="222" customWidth="1"/>
    <col min="14595" max="14595" width="29.7109375" style="222" customWidth="1"/>
    <col min="14596" max="14596" width="21.42578125" style="222" customWidth="1"/>
    <col min="14597" max="14599" width="21" style="222" customWidth="1"/>
    <col min="14600" max="14600" width="21.7109375" style="222" customWidth="1"/>
    <col min="14601" max="14849" width="9.140625" style="222"/>
    <col min="14850" max="14850" width="6" style="222" customWidth="1"/>
    <col min="14851" max="14851" width="29.7109375" style="222" customWidth="1"/>
    <col min="14852" max="14852" width="21.42578125" style="222" customWidth="1"/>
    <col min="14853" max="14855" width="21" style="222" customWidth="1"/>
    <col min="14856" max="14856" width="21.7109375" style="222" customWidth="1"/>
    <col min="14857" max="15105" width="9.140625" style="222"/>
    <col min="15106" max="15106" width="6" style="222" customWidth="1"/>
    <col min="15107" max="15107" width="29.7109375" style="222" customWidth="1"/>
    <col min="15108" max="15108" width="21.42578125" style="222" customWidth="1"/>
    <col min="15109" max="15111" width="21" style="222" customWidth="1"/>
    <col min="15112" max="15112" width="21.7109375" style="222" customWidth="1"/>
    <col min="15113" max="15361" width="9.140625" style="222"/>
    <col min="15362" max="15362" width="6" style="222" customWidth="1"/>
    <col min="15363" max="15363" width="29.7109375" style="222" customWidth="1"/>
    <col min="15364" max="15364" width="21.42578125" style="222" customWidth="1"/>
    <col min="15365" max="15367" width="21" style="222" customWidth="1"/>
    <col min="15368" max="15368" width="21.7109375" style="222" customWidth="1"/>
    <col min="15369" max="15617" width="9.140625" style="222"/>
    <col min="15618" max="15618" width="6" style="222" customWidth="1"/>
    <col min="15619" max="15619" width="29.7109375" style="222" customWidth="1"/>
    <col min="15620" max="15620" width="21.42578125" style="222" customWidth="1"/>
    <col min="15621" max="15623" width="21" style="222" customWidth="1"/>
    <col min="15624" max="15624" width="21.7109375" style="222" customWidth="1"/>
    <col min="15625" max="15873" width="9.140625" style="222"/>
    <col min="15874" max="15874" width="6" style="222" customWidth="1"/>
    <col min="15875" max="15875" width="29.7109375" style="222" customWidth="1"/>
    <col min="15876" max="15876" width="21.42578125" style="222" customWidth="1"/>
    <col min="15877" max="15879" width="21" style="222" customWidth="1"/>
    <col min="15880" max="15880" width="21.7109375" style="222" customWidth="1"/>
    <col min="15881" max="16129" width="9.140625" style="222"/>
    <col min="16130" max="16130" width="6" style="222" customWidth="1"/>
    <col min="16131" max="16131" width="29.7109375" style="222" customWidth="1"/>
    <col min="16132" max="16132" width="21.42578125" style="222" customWidth="1"/>
    <col min="16133" max="16135" width="21" style="222" customWidth="1"/>
    <col min="16136" max="16136" width="21.7109375" style="222" customWidth="1"/>
    <col min="16137" max="16384" width="9.140625" style="222"/>
  </cols>
  <sheetData>
    <row r="1" spans="1:8" ht="23.25" customHeight="1">
      <c r="C1" s="662" t="s">
        <v>1085</v>
      </c>
      <c r="D1" s="662"/>
      <c r="E1" s="662"/>
    </row>
    <row r="2" spans="1:8" s="217" customFormat="1" ht="36" customHeight="1">
      <c r="A2" s="76" t="s">
        <v>302</v>
      </c>
      <c r="B2" s="75" t="s">
        <v>21</v>
      </c>
      <c r="C2" s="75" t="s">
        <v>22</v>
      </c>
      <c r="D2" s="76" t="s">
        <v>23</v>
      </c>
      <c r="E2" s="76" t="s">
        <v>1101</v>
      </c>
      <c r="F2" s="76" t="s">
        <v>25</v>
      </c>
      <c r="G2" s="75" t="s">
        <v>26</v>
      </c>
      <c r="H2" s="76" t="s">
        <v>701</v>
      </c>
    </row>
    <row r="3" spans="1:8" ht="23.25" customHeight="1">
      <c r="A3" s="351">
        <v>1</v>
      </c>
      <c r="B3" s="363" t="s">
        <v>11</v>
      </c>
      <c r="C3" s="411" t="s">
        <v>473</v>
      </c>
      <c r="D3" s="763" t="s">
        <v>862</v>
      </c>
      <c r="E3" s="4" t="s">
        <v>896</v>
      </c>
      <c r="F3" s="376">
        <v>629259</v>
      </c>
      <c r="G3" s="237">
        <v>2923.16</v>
      </c>
      <c r="H3" s="32"/>
    </row>
    <row r="4" spans="1:8" ht="23.25" customHeight="1">
      <c r="A4" s="351">
        <v>2</v>
      </c>
      <c r="B4" s="363" t="s">
        <v>11</v>
      </c>
      <c r="C4" s="411" t="s">
        <v>473</v>
      </c>
      <c r="D4" s="763"/>
      <c r="E4" s="4" t="s">
        <v>897</v>
      </c>
      <c r="F4" s="376">
        <v>629289</v>
      </c>
      <c r="G4" s="237">
        <v>118.55</v>
      </c>
      <c r="H4" s="32"/>
    </row>
    <row r="5" spans="1:8" ht="23.25" customHeight="1">
      <c r="A5" s="351">
        <v>3</v>
      </c>
      <c r="B5" s="363" t="s">
        <v>11</v>
      </c>
      <c r="C5" s="411" t="s">
        <v>473</v>
      </c>
      <c r="D5" s="763"/>
      <c r="E5" s="4" t="s">
        <v>898</v>
      </c>
      <c r="F5" s="376">
        <v>628601</v>
      </c>
      <c r="G5" s="237">
        <v>206.95</v>
      </c>
      <c r="H5" s="32"/>
    </row>
    <row r="6" spans="1:8" ht="23.25" customHeight="1">
      <c r="A6" s="351">
        <v>4</v>
      </c>
      <c r="B6" s="363" t="s">
        <v>11</v>
      </c>
      <c r="C6" s="411" t="s">
        <v>473</v>
      </c>
      <c r="D6" s="763"/>
      <c r="E6" s="4" t="s">
        <v>862</v>
      </c>
      <c r="F6" s="376">
        <v>629673</v>
      </c>
      <c r="G6" s="237">
        <v>61.22</v>
      </c>
      <c r="H6" s="32"/>
    </row>
    <row r="7" spans="1:8" ht="23.25" customHeight="1">
      <c r="A7" s="351">
        <v>5</v>
      </c>
      <c r="B7" s="363" t="s">
        <v>11</v>
      </c>
      <c r="C7" s="411" t="s">
        <v>473</v>
      </c>
      <c r="D7" s="763"/>
      <c r="E7" s="4" t="s">
        <v>899</v>
      </c>
      <c r="F7" s="376">
        <v>629315</v>
      </c>
      <c r="G7" s="237">
        <v>222.98</v>
      </c>
      <c r="H7" s="32"/>
    </row>
    <row r="8" spans="1:8" ht="23.25" customHeight="1">
      <c r="A8" s="351">
        <v>6</v>
      </c>
      <c r="B8" s="363" t="s">
        <v>11</v>
      </c>
      <c r="C8" s="411" t="s">
        <v>473</v>
      </c>
      <c r="D8" s="763"/>
      <c r="E8" s="4" t="s">
        <v>900</v>
      </c>
      <c r="F8" s="376">
        <v>629032</v>
      </c>
      <c r="G8" s="237">
        <v>586.09</v>
      </c>
      <c r="H8" s="32"/>
    </row>
    <row r="9" spans="1:8" s="308" customFormat="1" ht="23.25" customHeight="1">
      <c r="A9" s="354">
        <v>7</v>
      </c>
      <c r="B9" s="30" t="s">
        <v>11</v>
      </c>
      <c r="C9" s="406" t="s">
        <v>473</v>
      </c>
      <c r="D9" s="763"/>
      <c r="E9" s="350" t="s">
        <v>992</v>
      </c>
      <c r="F9" s="366">
        <v>629004</v>
      </c>
      <c r="G9" s="310">
        <v>8.3699999999999992</v>
      </c>
    </row>
    <row r="10" spans="1:8" ht="23.25" customHeight="1">
      <c r="A10" s="351">
        <v>8</v>
      </c>
      <c r="B10" s="363" t="s">
        <v>11</v>
      </c>
      <c r="C10" s="411" t="s">
        <v>473</v>
      </c>
      <c r="D10" s="763" t="s">
        <v>901</v>
      </c>
      <c r="E10" s="4" t="s">
        <v>902</v>
      </c>
      <c r="F10" s="376">
        <v>629002</v>
      </c>
      <c r="G10" s="237">
        <v>366.77</v>
      </c>
      <c r="H10" s="32">
        <v>18</v>
      </c>
    </row>
    <row r="11" spans="1:8" ht="23.25" customHeight="1">
      <c r="A11" s="351">
        <v>9</v>
      </c>
      <c r="B11" s="363" t="s">
        <v>11</v>
      </c>
      <c r="C11" s="411" t="s">
        <v>473</v>
      </c>
      <c r="D11" s="763"/>
      <c r="E11" s="4" t="s">
        <v>903</v>
      </c>
      <c r="F11" s="376">
        <v>628848</v>
      </c>
      <c r="G11" s="237">
        <v>907.66</v>
      </c>
      <c r="H11" s="32">
        <v>11</v>
      </c>
    </row>
    <row r="12" spans="1:8" ht="23.25" customHeight="1">
      <c r="A12" s="351">
        <v>10</v>
      </c>
      <c r="B12" s="363" t="s">
        <v>11</v>
      </c>
      <c r="C12" s="411" t="s">
        <v>473</v>
      </c>
      <c r="D12" s="763"/>
      <c r="E12" s="4" t="s">
        <v>904</v>
      </c>
      <c r="F12" s="376">
        <v>629031</v>
      </c>
      <c r="G12" s="237">
        <v>169.27</v>
      </c>
      <c r="H12" s="32">
        <v>20</v>
      </c>
    </row>
    <row r="13" spans="1:8" ht="23.25" customHeight="1">
      <c r="A13" s="351">
        <v>11</v>
      </c>
      <c r="B13" s="363" t="s">
        <v>11</v>
      </c>
      <c r="C13" s="411" t="s">
        <v>473</v>
      </c>
      <c r="D13" s="763"/>
      <c r="E13" s="4" t="s">
        <v>905</v>
      </c>
      <c r="F13" s="376">
        <v>628760</v>
      </c>
      <c r="G13" s="237">
        <v>598.16</v>
      </c>
      <c r="H13" s="32">
        <v>7</v>
      </c>
    </row>
    <row r="14" spans="1:8" ht="23.25" customHeight="1">
      <c r="A14" s="351">
        <v>12</v>
      </c>
      <c r="B14" s="363" t="s">
        <v>11</v>
      </c>
      <c r="C14" s="411" t="s">
        <v>473</v>
      </c>
      <c r="D14" s="763"/>
      <c r="E14" s="4" t="s">
        <v>906</v>
      </c>
      <c r="F14" s="376">
        <v>629394</v>
      </c>
      <c r="G14" s="237">
        <v>1289.95</v>
      </c>
      <c r="H14" s="32">
        <v>35</v>
      </c>
    </row>
    <row r="15" spans="1:8" ht="23.25" customHeight="1">
      <c r="A15" s="351">
        <v>13</v>
      </c>
      <c r="B15" s="363" t="s">
        <v>11</v>
      </c>
      <c r="C15" s="411" t="s">
        <v>473</v>
      </c>
      <c r="D15" s="763" t="s">
        <v>907</v>
      </c>
      <c r="E15" s="4" t="s">
        <v>908</v>
      </c>
      <c r="F15" s="376">
        <v>629169</v>
      </c>
      <c r="G15" s="237">
        <v>238.48</v>
      </c>
      <c r="H15" s="32">
        <v>23</v>
      </c>
    </row>
    <row r="16" spans="1:8" ht="23.25" customHeight="1">
      <c r="A16" s="351">
        <v>14</v>
      </c>
      <c r="B16" s="363" t="s">
        <v>11</v>
      </c>
      <c r="C16" s="411" t="s">
        <v>473</v>
      </c>
      <c r="D16" s="763"/>
      <c r="E16" s="4" t="s">
        <v>907</v>
      </c>
      <c r="F16" s="376">
        <v>629163</v>
      </c>
      <c r="G16" s="237">
        <v>693.77</v>
      </c>
      <c r="H16" s="32">
        <v>22</v>
      </c>
    </row>
    <row r="17" spans="1:8" s="308" customFormat="1" ht="23.25" customHeight="1">
      <c r="A17" s="351">
        <v>15</v>
      </c>
      <c r="B17" s="30" t="s">
        <v>11</v>
      </c>
      <c r="C17" s="411" t="s">
        <v>473</v>
      </c>
      <c r="D17" s="791" t="s">
        <v>707</v>
      </c>
      <c r="E17" s="323" t="s">
        <v>708</v>
      </c>
      <c r="F17" s="354">
        <v>628788</v>
      </c>
      <c r="G17" s="113">
        <v>369.52</v>
      </c>
      <c r="H17" s="57"/>
    </row>
    <row r="18" spans="1:8" s="308" customFormat="1" ht="23.25" customHeight="1">
      <c r="A18" s="351">
        <v>16</v>
      </c>
      <c r="B18" s="30" t="s">
        <v>11</v>
      </c>
      <c r="C18" s="411" t="s">
        <v>473</v>
      </c>
      <c r="D18" s="791"/>
      <c r="E18" s="323" t="s">
        <v>709</v>
      </c>
      <c r="F18" s="354">
        <v>628787</v>
      </c>
      <c r="G18" s="113">
        <v>783.98</v>
      </c>
      <c r="H18" s="57"/>
    </row>
    <row r="19" spans="1:8" s="308" customFormat="1" ht="23.25" customHeight="1">
      <c r="A19" s="351">
        <v>17</v>
      </c>
      <c r="B19" s="30" t="s">
        <v>11</v>
      </c>
      <c r="C19" s="411" t="s">
        <v>473</v>
      </c>
      <c r="D19" s="791"/>
      <c r="E19" s="323" t="s">
        <v>710</v>
      </c>
      <c r="F19" s="354">
        <v>628894</v>
      </c>
      <c r="G19" s="113">
        <v>654.63</v>
      </c>
      <c r="H19" s="57"/>
    </row>
    <row r="20" spans="1:8" s="308" customFormat="1" ht="23.25" customHeight="1">
      <c r="A20" s="351">
        <v>18</v>
      </c>
      <c r="B20" s="30" t="s">
        <v>11</v>
      </c>
      <c r="C20" s="411" t="s">
        <v>473</v>
      </c>
      <c r="D20" s="791"/>
      <c r="E20" s="323" t="s">
        <v>711</v>
      </c>
      <c r="F20" s="354">
        <v>628550</v>
      </c>
      <c r="G20" s="113">
        <v>87</v>
      </c>
      <c r="H20" s="57">
        <v>3</v>
      </c>
    </row>
    <row r="21" spans="1:8" s="308" customFormat="1" ht="23.25" customHeight="1">
      <c r="A21" s="351">
        <v>19</v>
      </c>
      <c r="B21" s="30" t="s">
        <v>11</v>
      </c>
      <c r="C21" s="411" t="s">
        <v>473</v>
      </c>
      <c r="D21" s="791"/>
      <c r="E21" s="323" t="s">
        <v>712</v>
      </c>
      <c r="F21" s="354">
        <v>629194</v>
      </c>
      <c r="G21" s="113">
        <v>1293.3</v>
      </c>
      <c r="H21" s="57">
        <v>24</v>
      </c>
    </row>
    <row r="22" spans="1:8" s="308" customFormat="1" ht="23.25" customHeight="1">
      <c r="A22" s="719">
        <v>20</v>
      </c>
      <c r="B22" s="30" t="s">
        <v>11</v>
      </c>
      <c r="C22" s="411" t="s">
        <v>473</v>
      </c>
      <c r="D22" s="112" t="s">
        <v>713</v>
      </c>
      <c r="E22" s="713" t="s">
        <v>714</v>
      </c>
      <c r="F22" s="719">
        <v>628981</v>
      </c>
      <c r="G22" s="793">
        <v>475.34999999999997</v>
      </c>
      <c r="H22" s="57">
        <v>16</v>
      </c>
    </row>
    <row r="23" spans="1:8" s="308" customFormat="1" ht="23.25" customHeight="1">
      <c r="A23" s="719"/>
      <c r="B23" s="30" t="s">
        <v>11</v>
      </c>
      <c r="C23" s="411" t="s">
        <v>473</v>
      </c>
      <c r="D23" s="323" t="s">
        <v>715</v>
      </c>
      <c r="E23" s="713"/>
      <c r="F23" s="719"/>
      <c r="G23" s="794"/>
      <c r="H23" s="57">
        <v>21</v>
      </c>
    </row>
    <row r="24" spans="1:8" s="308" customFormat="1" ht="23.25" customHeight="1">
      <c r="A24" s="719"/>
      <c r="B24" s="30" t="s">
        <v>11</v>
      </c>
      <c r="C24" s="411" t="s">
        <v>473</v>
      </c>
      <c r="D24" s="112" t="s">
        <v>907</v>
      </c>
      <c r="E24" s="713"/>
      <c r="F24" s="354">
        <v>628981</v>
      </c>
      <c r="G24" s="309">
        <v>475.34999999999997</v>
      </c>
      <c r="H24" s="57">
        <v>16</v>
      </c>
    </row>
    <row r="25" spans="1:8" s="308" customFormat="1" ht="23.25" customHeight="1">
      <c r="A25" s="354">
        <v>21</v>
      </c>
      <c r="B25" s="30" t="s">
        <v>11</v>
      </c>
      <c r="C25" s="411" t="s">
        <v>473</v>
      </c>
      <c r="D25" s="112" t="s">
        <v>713</v>
      </c>
      <c r="E25" s="323" t="s">
        <v>713</v>
      </c>
      <c r="F25" s="354">
        <v>628652</v>
      </c>
      <c r="G25" s="113">
        <v>606.11</v>
      </c>
      <c r="H25" s="57">
        <v>4</v>
      </c>
    </row>
    <row r="26" spans="1:8" s="308" customFormat="1" ht="23.25" customHeight="1">
      <c r="A26" s="354">
        <v>1</v>
      </c>
      <c r="B26" s="30" t="s">
        <v>8</v>
      </c>
      <c r="C26" s="411" t="s">
        <v>473</v>
      </c>
      <c r="D26" s="792" t="s">
        <v>707</v>
      </c>
      <c r="E26" s="236" t="s">
        <v>712</v>
      </c>
      <c r="F26" s="354">
        <v>629194</v>
      </c>
      <c r="G26" s="57">
        <v>15.45</v>
      </c>
      <c r="H26" s="219">
        <v>24</v>
      </c>
    </row>
    <row r="27" spans="1:8" s="308" customFormat="1" ht="23.25" customHeight="1">
      <c r="A27" s="354">
        <v>2</v>
      </c>
      <c r="B27" s="30" t="s">
        <v>8</v>
      </c>
      <c r="C27" s="411" t="s">
        <v>473</v>
      </c>
      <c r="D27" s="792"/>
      <c r="E27" s="236" t="s">
        <v>708</v>
      </c>
      <c r="F27" s="354">
        <v>628788</v>
      </c>
      <c r="G27" s="57">
        <v>20.7</v>
      </c>
      <c r="H27" s="219">
        <v>9</v>
      </c>
    </row>
    <row r="28" spans="1:8" s="308" customFormat="1" ht="23.25" customHeight="1">
      <c r="A28" s="354">
        <v>3</v>
      </c>
      <c r="B28" s="30" t="s">
        <v>8</v>
      </c>
      <c r="C28" s="411" t="s">
        <v>473</v>
      </c>
      <c r="D28" s="792"/>
      <c r="E28" s="236" t="s">
        <v>717</v>
      </c>
      <c r="F28" s="354">
        <v>628787</v>
      </c>
      <c r="G28" s="57">
        <v>2</v>
      </c>
      <c r="H28" s="219">
        <v>8</v>
      </c>
    </row>
    <row r="29" spans="1:8" ht="23.25" customHeight="1">
      <c r="A29" s="354">
        <v>4</v>
      </c>
      <c r="B29" s="363" t="s">
        <v>8</v>
      </c>
      <c r="C29" s="411" t="s">
        <v>473</v>
      </c>
      <c r="D29" s="91" t="s">
        <v>862</v>
      </c>
      <c r="E29" s="91" t="s">
        <v>911</v>
      </c>
      <c r="F29" s="376">
        <v>629259</v>
      </c>
      <c r="G29" s="32">
        <v>25.94</v>
      </c>
      <c r="H29" s="219">
        <v>30</v>
      </c>
    </row>
    <row r="30" spans="1:8" ht="23.25" customHeight="1">
      <c r="A30" s="340">
        <v>1</v>
      </c>
      <c r="B30" s="363" t="s">
        <v>616</v>
      </c>
      <c r="C30" s="411" t="s">
        <v>473</v>
      </c>
      <c r="D30" s="220" t="s">
        <v>862</v>
      </c>
      <c r="E30" s="272" t="s">
        <v>896</v>
      </c>
      <c r="F30" s="250">
        <v>629259</v>
      </c>
      <c r="G30" s="32">
        <v>531.29999999999995</v>
      </c>
      <c r="H30" s="78">
        <v>8</v>
      </c>
    </row>
    <row r="31" spans="1:8" ht="23.25" customHeight="1">
      <c r="A31" s="340">
        <v>2</v>
      </c>
      <c r="B31" s="363" t="s">
        <v>616</v>
      </c>
      <c r="C31" s="411" t="s">
        <v>473</v>
      </c>
      <c r="D31" s="4" t="s">
        <v>901</v>
      </c>
      <c r="E31" s="272" t="s">
        <v>906</v>
      </c>
      <c r="F31" s="250">
        <v>629394</v>
      </c>
      <c r="G31" s="32">
        <v>3.5</v>
      </c>
      <c r="H31" s="78">
        <v>37</v>
      </c>
    </row>
    <row r="32" spans="1:8" ht="23.25" customHeight="1">
      <c r="A32" s="340">
        <v>3</v>
      </c>
      <c r="B32" s="363" t="s">
        <v>616</v>
      </c>
      <c r="C32" s="411" t="s">
        <v>473</v>
      </c>
      <c r="D32" s="4" t="s">
        <v>907</v>
      </c>
      <c r="E32" s="272" t="s">
        <v>907</v>
      </c>
      <c r="F32" s="250">
        <v>629163</v>
      </c>
      <c r="G32" s="115">
        <v>21.4</v>
      </c>
      <c r="H32" s="66">
        <v>12</v>
      </c>
    </row>
    <row r="33" spans="1:8" s="308" customFormat="1" ht="23.25" customHeight="1">
      <c r="A33" s="366">
        <v>4</v>
      </c>
      <c r="B33" s="30" t="s">
        <v>616</v>
      </c>
      <c r="C33" s="411" t="s">
        <v>473</v>
      </c>
      <c r="D33" s="713" t="s">
        <v>707</v>
      </c>
      <c r="E33" s="272" t="s">
        <v>708</v>
      </c>
      <c r="F33" s="250">
        <v>628788</v>
      </c>
      <c r="G33" s="57">
        <v>389.12</v>
      </c>
      <c r="H33" s="78">
        <v>24</v>
      </c>
    </row>
    <row r="34" spans="1:8" s="308" customFormat="1" ht="23.25" customHeight="1">
      <c r="A34" s="366">
        <v>5</v>
      </c>
      <c r="B34" s="30" t="s">
        <v>616</v>
      </c>
      <c r="C34" s="411" t="s">
        <v>473</v>
      </c>
      <c r="D34" s="713"/>
      <c r="E34" s="272" t="s">
        <v>709</v>
      </c>
      <c r="F34" s="250">
        <v>628787</v>
      </c>
      <c r="G34" s="57">
        <v>47.32</v>
      </c>
      <c r="H34" s="78">
        <v>26</v>
      </c>
    </row>
    <row r="35" spans="1:8" s="308" customFormat="1" ht="23.25" customHeight="1">
      <c r="A35" s="366">
        <v>6</v>
      </c>
      <c r="B35" s="30" t="s">
        <v>616</v>
      </c>
      <c r="C35" s="411" t="s">
        <v>473</v>
      </c>
      <c r="D35" s="713"/>
      <c r="E35" s="272" t="s">
        <v>712</v>
      </c>
      <c r="F35" s="250">
        <v>629194</v>
      </c>
      <c r="G35" s="57">
        <v>89.83</v>
      </c>
      <c r="H35" s="78">
        <v>15</v>
      </c>
    </row>
    <row r="36" spans="1:8" s="308" customFormat="1" ht="23.25" customHeight="1">
      <c r="A36" s="366">
        <v>1</v>
      </c>
      <c r="B36" s="350" t="s">
        <v>6</v>
      </c>
      <c r="C36" s="411" t="s">
        <v>473</v>
      </c>
      <c r="D36" s="713" t="s">
        <v>707</v>
      </c>
      <c r="E36" s="323" t="s">
        <v>719</v>
      </c>
      <c r="F36" s="354">
        <v>628788</v>
      </c>
      <c r="G36" s="310">
        <v>76.28</v>
      </c>
      <c r="H36" s="311">
        <v>27</v>
      </c>
    </row>
    <row r="37" spans="1:8" s="308" customFormat="1" ht="23.25" customHeight="1">
      <c r="A37" s="366">
        <v>2</v>
      </c>
      <c r="B37" s="350" t="s">
        <v>6</v>
      </c>
      <c r="C37" s="411" t="s">
        <v>473</v>
      </c>
      <c r="D37" s="713"/>
      <c r="E37" s="323" t="s">
        <v>711</v>
      </c>
      <c r="F37" s="354">
        <v>628550</v>
      </c>
      <c r="G37" s="310">
        <v>10.119999999999999</v>
      </c>
      <c r="H37" s="219">
        <v>10</v>
      </c>
    </row>
    <row r="38" spans="1:8" s="308" customFormat="1" ht="23.25" customHeight="1">
      <c r="A38" s="366">
        <v>3</v>
      </c>
      <c r="B38" s="350" t="s">
        <v>6</v>
      </c>
      <c r="C38" s="411" t="s">
        <v>473</v>
      </c>
      <c r="D38" s="713"/>
      <c r="E38" s="323" t="s">
        <v>717</v>
      </c>
      <c r="F38" s="354">
        <v>628787</v>
      </c>
      <c r="G38" s="310">
        <v>3.59</v>
      </c>
      <c r="H38" s="219">
        <v>33</v>
      </c>
    </row>
    <row r="39" spans="1:8" s="308" customFormat="1" ht="23.25" customHeight="1">
      <c r="A39" s="366">
        <v>4</v>
      </c>
      <c r="B39" s="350" t="s">
        <v>6</v>
      </c>
      <c r="C39" s="411" t="s">
        <v>473</v>
      </c>
      <c r="D39" s="713"/>
      <c r="E39" s="323" t="s">
        <v>720</v>
      </c>
      <c r="F39" s="354">
        <v>629194</v>
      </c>
      <c r="G39" s="310">
        <v>1.2050000000000001</v>
      </c>
      <c r="H39" s="219">
        <v>30</v>
      </c>
    </row>
  </sheetData>
  <mergeCells count="12">
    <mergeCell ref="F22:F23"/>
    <mergeCell ref="G22:G23"/>
    <mergeCell ref="E22:E24"/>
    <mergeCell ref="A22:A24"/>
    <mergeCell ref="D10:D14"/>
    <mergeCell ref="D15:D16"/>
    <mergeCell ref="C1:E1"/>
    <mergeCell ref="D36:D39"/>
    <mergeCell ref="D3:D9"/>
    <mergeCell ref="D17:D21"/>
    <mergeCell ref="D26:D28"/>
    <mergeCell ref="D33:D3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5" max="5" man="1"/>
  </rowBreaks>
  <colBreaks count="1" manualBreakCount="1">
    <brk id="15342" min="1" max="4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94"/>
  <dimension ref="A1:H40"/>
  <sheetViews>
    <sheetView view="pageBreakPreview" zoomScaleSheetLayoutView="100" workbookViewId="0">
      <selection activeCell="C1" sqref="C1:E1"/>
    </sheetView>
  </sheetViews>
  <sheetFormatPr defaultRowHeight="22.5" customHeight="1"/>
  <cols>
    <col min="1" max="1" width="6.5703125" style="210" customWidth="1"/>
    <col min="2" max="2" width="18.5703125" style="240" customWidth="1"/>
    <col min="3" max="3" width="15.140625" style="1" customWidth="1"/>
    <col min="4" max="4" width="22.140625" style="210" customWidth="1"/>
    <col min="5" max="5" width="21.28515625" style="1" customWidth="1"/>
    <col min="6" max="6" width="19.42578125" style="1" customWidth="1"/>
    <col min="7" max="7" width="17.28515625" style="1" hidden="1" customWidth="1"/>
    <col min="8" max="8" width="11.28515625" style="1" hidden="1" customWidth="1"/>
    <col min="9" max="16384" width="9.140625" style="1"/>
  </cols>
  <sheetData>
    <row r="1" spans="1:8" ht="22.5" customHeight="1">
      <c r="C1" s="662" t="s">
        <v>1086</v>
      </c>
      <c r="D1" s="662"/>
      <c r="E1" s="662"/>
    </row>
    <row r="2" spans="1:8" ht="38.25" customHeight="1">
      <c r="A2" s="327" t="s">
        <v>142</v>
      </c>
      <c r="B2" s="238" t="s">
        <v>21</v>
      </c>
      <c r="C2" s="8" t="s">
        <v>22</v>
      </c>
      <c r="D2" s="8" t="s">
        <v>23</v>
      </c>
      <c r="E2" s="8" t="s">
        <v>86</v>
      </c>
      <c r="F2" s="8" t="s">
        <v>1001</v>
      </c>
      <c r="G2" s="8" t="s">
        <v>26</v>
      </c>
      <c r="H2" s="8" t="s">
        <v>87</v>
      </c>
    </row>
    <row r="3" spans="1:8" ht="22.5" customHeight="1">
      <c r="A3" s="328">
        <v>1</v>
      </c>
      <c r="B3" s="38" t="s">
        <v>8</v>
      </c>
      <c r="C3" s="89" t="s">
        <v>507</v>
      </c>
      <c r="D3" s="34" t="s">
        <v>511</v>
      </c>
      <c r="E3" s="89" t="s">
        <v>511</v>
      </c>
      <c r="F3" s="294">
        <v>628622</v>
      </c>
      <c r="G3" s="332">
        <v>62</v>
      </c>
      <c r="H3" s="335">
        <v>82</v>
      </c>
    </row>
    <row r="4" spans="1:8" ht="22.5" customHeight="1">
      <c r="A4" s="328">
        <v>2</v>
      </c>
      <c r="B4" s="38" t="s">
        <v>8</v>
      </c>
      <c r="C4" s="89" t="s">
        <v>507</v>
      </c>
      <c r="D4" s="34" t="s">
        <v>512</v>
      </c>
      <c r="E4" s="89" t="s">
        <v>513</v>
      </c>
      <c r="F4" s="294">
        <v>628891</v>
      </c>
      <c r="G4" s="332">
        <v>118.42</v>
      </c>
      <c r="H4" s="335">
        <v>358</v>
      </c>
    </row>
    <row r="5" spans="1:8" ht="22.5" customHeight="1">
      <c r="A5" s="328">
        <v>3</v>
      </c>
      <c r="B5" s="38" t="s">
        <v>8</v>
      </c>
      <c r="C5" s="89" t="s">
        <v>507</v>
      </c>
      <c r="D5" s="89" t="s">
        <v>512</v>
      </c>
      <c r="E5" s="89" t="s">
        <v>520</v>
      </c>
      <c r="F5" s="294">
        <v>629131</v>
      </c>
      <c r="G5" s="332">
        <v>161.91999999999999</v>
      </c>
      <c r="H5" s="335">
        <v>124.13</v>
      </c>
    </row>
    <row r="6" spans="1:8" s="337" customFormat="1" ht="22.5" customHeight="1">
      <c r="A6" s="329">
        <v>4</v>
      </c>
      <c r="B6" s="38" t="s">
        <v>8</v>
      </c>
      <c r="C6" s="89" t="s">
        <v>507</v>
      </c>
      <c r="D6" s="30" t="s">
        <v>512</v>
      </c>
      <c r="E6" s="30" t="s">
        <v>515</v>
      </c>
      <c r="F6" s="329">
        <v>628897</v>
      </c>
      <c r="G6" s="334">
        <v>149.41999999999999</v>
      </c>
      <c r="H6" s="336"/>
    </row>
    <row r="7" spans="1:8" ht="22.5" customHeight="1">
      <c r="A7" s="328">
        <v>5</v>
      </c>
      <c r="B7" s="38" t="s">
        <v>8</v>
      </c>
      <c r="C7" s="89" t="s">
        <v>507</v>
      </c>
      <c r="D7" s="34" t="s">
        <v>508</v>
      </c>
      <c r="E7" s="89" t="s">
        <v>508</v>
      </c>
      <c r="F7" s="294">
        <v>629099</v>
      </c>
      <c r="G7" s="332">
        <v>30</v>
      </c>
      <c r="H7" s="335">
        <v>251</v>
      </c>
    </row>
    <row r="8" spans="1:8" ht="22.5" customHeight="1">
      <c r="A8" s="328">
        <v>6</v>
      </c>
      <c r="B8" s="38" t="s">
        <v>8</v>
      </c>
      <c r="C8" s="89" t="s">
        <v>507</v>
      </c>
      <c r="D8" s="34" t="s">
        <v>508</v>
      </c>
      <c r="E8" s="89" t="s">
        <v>516</v>
      </c>
      <c r="F8" s="294">
        <v>629202</v>
      </c>
      <c r="G8" s="332">
        <v>5</v>
      </c>
      <c r="H8" s="335">
        <v>367</v>
      </c>
    </row>
    <row r="9" spans="1:8" ht="22.5" customHeight="1">
      <c r="A9" s="328">
        <v>7</v>
      </c>
      <c r="B9" s="38" t="s">
        <v>8</v>
      </c>
      <c r="C9" s="89" t="s">
        <v>507</v>
      </c>
      <c r="D9" s="34" t="s">
        <v>517</v>
      </c>
      <c r="E9" s="89" t="s">
        <v>873</v>
      </c>
      <c r="F9" s="294">
        <v>628670</v>
      </c>
      <c r="G9" s="333">
        <v>338.44</v>
      </c>
      <c r="H9" s="335">
        <v>780</v>
      </c>
    </row>
    <row r="10" spans="1:8" ht="22.5" customHeight="1">
      <c r="A10" s="328">
        <v>8</v>
      </c>
      <c r="B10" s="38" t="s">
        <v>8</v>
      </c>
      <c r="C10" s="89" t="s">
        <v>507</v>
      </c>
      <c r="D10" s="34" t="s">
        <v>517</v>
      </c>
      <c r="E10" s="89" t="s">
        <v>874</v>
      </c>
      <c r="F10" s="294">
        <v>629113</v>
      </c>
      <c r="G10" s="332">
        <v>496.85</v>
      </c>
      <c r="H10" s="338">
        <v>80</v>
      </c>
    </row>
    <row r="11" spans="1:8" ht="22.5" customHeight="1">
      <c r="A11" s="328">
        <v>9</v>
      </c>
      <c r="B11" s="38" t="s">
        <v>8</v>
      </c>
      <c r="C11" s="89" t="s">
        <v>507</v>
      </c>
      <c r="D11" s="89" t="s">
        <v>517</v>
      </c>
      <c r="E11" s="89" t="s">
        <v>875</v>
      </c>
      <c r="F11" s="294">
        <v>629233</v>
      </c>
      <c r="G11" s="332">
        <v>442.33</v>
      </c>
      <c r="H11" s="338">
        <v>110.44</v>
      </c>
    </row>
    <row r="12" spans="1:8" ht="22.5" customHeight="1">
      <c r="A12" s="328">
        <v>10</v>
      </c>
      <c r="B12" s="34" t="s">
        <v>8</v>
      </c>
      <c r="C12" s="89" t="s">
        <v>507</v>
      </c>
      <c r="D12" s="89" t="s">
        <v>509</v>
      </c>
      <c r="E12" s="89" t="s">
        <v>876</v>
      </c>
      <c r="F12" s="294">
        <v>629124</v>
      </c>
      <c r="G12" s="332">
        <v>49</v>
      </c>
      <c r="H12" s="338">
        <v>79.930000000000007</v>
      </c>
    </row>
    <row r="13" spans="1:8" ht="22.5" customHeight="1">
      <c r="A13" s="328">
        <v>11</v>
      </c>
      <c r="B13" s="34" t="s">
        <v>8</v>
      </c>
      <c r="C13" s="89" t="s">
        <v>507</v>
      </c>
      <c r="D13" s="34" t="s">
        <v>509</v>
      </c>
      <c r="E13" s="89" t="s">
        <v>877</v>
      </c>
      <c r="F13" s="294">
        <v>629254</v>
      </c>
      <c r="G13" s="332">
        <v>42</v>
      </c>
      <c r="H13" s="335">
        <v>96.3</v>
      </c>
    </row>
    <row r="14" spans="1:8" ht="22.5" customHeight="1">
      <c r="A14" s="328">
        <v>12</v>
      </c>
      <c r="B14" s="34" t="s">
        <v>8</v>
      </c>
      <c r="C14" s="89" t="s">
        <v>507</v>
      </c>
      <c r="D14" s="34" t="s">
        <v>518</v>
      </c>
      <c r="E14" s="89" t="s">
        <v>878</v>
      </c>
      <c r="F14" s="294">
        <v>628777</v>
      </c>
      <c r="G14" s="332">
        <v>96.3</v>
      </c>
      <c r="H14" s="335">
        <v>149.4</v>
      </c>
    </row>
    <row r="15" spans="1:8" ht="22.5" customHeight="1">
      <c r="A15" s="328">
        <v>13</v>
      </c>
      <c r="B15" s="34" t="s">
        <v>8</v>
      </c>
      <c r="C15" s="89" t="s">
        <v>507</v>
      </c>
      <c r="D15" s="34" t="s">
        <v>879</v>
      </c>
      <c r="E15" s="89" t="s">
        <v>880</v>
      </c>
      <c r="F15" s="294">
        <v>628637</v>
      </c>
      <c r="G15" s="332">
        <v>62.05</v>
      </c>
      <c r="H15" s="335">
        <v>224</v>
      </c>
    </row>
    <row r="16" spans="1:8" ht="22.5" customHeight="1">
      <c r="A16" s="328">
        <v>14</v>
      </c>
      <c r="B16" s="34" t="s">
        <v>8</v>
      </c>
      <c r="C16" s="89" t="s">
        <v>507</v>
      </c>
      <c r="D16" s="34" t="s">
        <v>879</v>
      </c>
      <c r="E16" s="89" t="s">
        <v>879</v>
      </c>
      <c r="F16" s="294">
        <v>629519</v>
      </c>
      <c r="G16" s="332">
        <v>30.87</v>
      </c>
      <c r="H16" s="335">
        <v>114</v>
      </c>
    </row>
    <row r="17" spans="1:8" ht="22.5" customHeight="1">
      <c r="A17" s="328">
        <v>15</v>
      </c>
      <c r="B17" s="34" t="s">
        <v>8</v>
      </c>
      <c r="C17" s="89" t="s">
        <v>507</v>
      </c>
      <c r="D17" s="34" t="s">
        <v>514</v>
      </c>
      <c r="E17" s="89" t="s">
        <v>881</v>
      </c>
      <c r="F17" s="294">
        <v>628714</v>
      </c>
      <c r="G17" s="332">
        <v>28.91</v>
      </c>
      <c r="H17" s="335">
        <v>156</v>
      </c>
    </row>
    <row r="18" spans="1:8" ht="22.5" customHeight="1">
      <c r="A18" s="328">
        <v>16</v>
      </c>
      <c r="B18" s="34" t="s">
        <v>8</v>
      </c>
      <c r="C18" s="89" t="s">
        <v>507</v>
      </c>
      <c r="D18" s="89" t="s">
        <v>514</v>
      </c>
      <c r="E18" s="89" t="s">
        <v>515</v>
      </c>
      <c r="F18" s="294">
        <v>628897</v>
      </c>
      <c r="G18" s="332">
        <v>286.93</v>
      </c>
      <c r="H18" s="338">
        <v>87</v>
      </c>
    </row>
    <row r="19" spans="1:8" ht="22.5" customHeight="1">
      <c r="A19" s="328">
        <v>1</v>
      </c>
      <c r="B19" s="34" t="s">
        <v>14</v>
      </c>
      <c r="C19" s="89" t="s">
        <v>507</v>
      </c>
      <c r="D19" s="89" t="s">
        <v>517</v>
      </c>
      <c r="E19" s="89" t="s">
        <v>873</v>
      </c>
      <c r="F19" s="294">
        <v>628670</v>
      </c>
      <c r="G19" s="332">
        <v>9.3000000000000007</v>
      </c>
      <c r="H19" s="338">
        <v>79</v>
      </c>
    </row>
    <row r="20" spans="1:8" ht="22.5" customHeight="1">
      <c r="A20" s="328">
        <v>2</v>
      </c>
      <c r="B20" s="65" t="s">
        <v>14</v>
      </c>
      <c r="C20" s="89" t="s">
        <v>507</v>
      </c>
      <c r="D20" s="220" t="s">
        <v>517</v>
      </c>
      <c r="E20" s="108" t="s">
        <v>874</v>
      </c>
      <c r="F20" s="304">
        <v>629113</v>
      </c>
      <c r="G20" s="332">
        <v>19.8</v>
      </c>
    </row>
    <row r="21" spans="1:8" ht="22.5" customHeight="1">
      <c r="A21" s="328">
        <v>3</v>
      </c>
      <c r="B21" s="65" t="s">
        <v>14</v>
      </c>
      <c r="C21" s="89" t="s">
        <v>507</v>
      </c>
      <c r="D21" s="270" t="s">
        <v>517</v>
      </c>
      <c r="E21" s="270" t="s">
        <v>875</v>
      </c>
      <c r="F21" s="304">
        <v>629233</v>
      </c>
      <c r="G21" s="332">
        <v>7.77</v>
      </c>
    </row>
    <row r="22" spans="1:8" ht="22.5" customHeight="1">
      <c r="A22" s="328">
        <v>4</v>
      </c>
      <c r="B22" s="65" t="s">
        <v>14</v>
      </c>
      <c r="C22" s="89" t="s">
        <v>507</v>
      </c>
      <c r="D22" s="220" t="s">
        <v>512</v>
      </c>
      <c r="E22" s="108" t="s">
        <v>513</v>
      </c>
      <c r="F22" s="304">
        <v>628891</v>
      </c>
      <c r="G22" s="332">
        <v>12.84</v>
      </c>
    </row>
    <row r="23" spans="1:8" ht="22.5" customHeight="1">
      <c r="A23" s="328">
        <v>5</v>
      </c>
      <c r="B23" s="65" t="s">
        <v>14</v>
      </c>
      <c r="C23" s="89" t="s">
        <v>507</v>
      </c>
      <c r="D23" s="220" t="s">
        <v>512</v>
      </c>
      <c r="E23" s="108" t="s">
        <v>520</v>
      </c>
      <c r="F23" s="304">
        <v>629131</v>
      </c>
      <c r="G23" s="332">
        <v>10.119999999999999</v>
      </c>
    </row>
    <row r="24" spans="1:8" ht="22.5" customHeight="1">
      <c r="A24" s="328">
        <v>6</v>
      </c>
      <c r="B24" s="65" t="s">
        <v>14</v>
      </c>
      <c r="C24" s="89" t="s">
        <v>507</v>
      </c>
      <c r="D24" s="220" t="s">
        <v>518</v>
      </c>
      <c r="E24" s="326" t="s">
        <v>878</v>
      </c>
      <c r="F24" s="304">
        <v>628777</v>
      </c>
      <c r="G24" s="332">
        <v>94.45</v>
      </c>
    </row>
    <row r="25" spans="1:8" ht="22.5" customHeight="1">
      <c r="A25" s="328">
        <v>7</v>
      </c>
      <c r="B25" s="65" t="s">
        <v>14</v>
      </c>
      <c r="C25" s="89" t="s">
        <v>507</v>
      </c>
      <c r="D25" s="220" t="s">
        <v>518</v>
      </c>
      <c r="E25" s="108" t="s">
        <v>882</v>
      </c>
      <c r="F25" s="304">
        <v>628688</v>
      </c>
      <c r="G25" s="332">
        <v>39.49</v>
      </c>
    </row>
    <row r="26" spans="1:8" ht="22.5" customHeight="1">
      <c r="A26" s="328">
        <v>8</v>
      </c>
      <c r="B26" s="65" t="s">
        <v>14</v>
      </c>
      <c r="C26" s="89" t="s">
        <v>507</v>
      </c>
      <c r="D26" s="220" t="s">
        <v>518</v>
      </c>
      <c r="E26" s="108" t="s">
        <v>883</v>
      </c>
      <c r="F26" s="304">
        <v>628888</v>
      </c>
      <c r="G26" s="332">
        <v>11.8</v>
      </c>
    </row>
    <row r="27" spans="1:8" ht="22.5" customHeight="1">
      <c r="A27" s="328">
        <v>9</v>
      </c>
      <c r="B27" s="65" t="s">
        <v>14</v>
      </c>
      <c r="C27" s="89" t="s">
        <v>507</v>
      </c>
      <c r="D27" s="220" t="s">
        <v>519</v>
      </c>
      <c r="E27" s="108" t="s">
        <v>884</v>
      </c>
      <c r="F27" s="304">
        <v>629092</v>
      </c>
      <c r="G27" s="332">
        <v>2.59</v>
      </c>
    </row>
    <row r="28" spans="1:8" ht="22.5" customHeight="1">
      <c r="A28" s="328">
        <v>10</v>
      </c>
      <c r="B28" s="65" t="s">
        <v>14</v>
      </c>
      <c r="C28" s="89" t="s">
        <v>507</v>
      </c>
      <c r="D28" s="220" t="s">
        <v>877</v>
      </c>
      <c r="E28" s="108" t="s">
        <v>877</v>
      </c>
      <c r="F28" s="304">
        <v>629254</v>
      </c>
      <c r="G28" s="332">
        <v>13.78</v>
      </c>
    </row>
    <row r="29" spans="1:8" ht="22.5" customHeight="1">
      <c r="A29" s="328">
        <v>1</v>
      </c>
      <c r="B29" s="65" t="s">
        <v>11</v>
      </c>
      <c r="C29" s="89" t="s">
        <v>507</v>
      </c>
      <c r="D29" s="220" t="s">
        <v>512</v>
      </c>
      <c r="E29" s="108" t="s">
        <v>513</v>
      </c>
      <c r="F29" s="304">
        <v>628891</v>
      </c>
      <c r="G29" s="332">
        <v>114</v>
      </c>
    </row>
    <row r="30" spans="1:8" ht="22.5" customHeight="1">
      <c r="A30" s="328">
        <v>2</v>
      </c>
      <c r="B30" s="65" t="s">
        <v>11</v>
      </c>
      <c r="C30" s="89" t="s">
        <v>507</v>
      </c>
      <c r="D30" s="220" t="s">
        <v>512</v>
      </c>
      <c r="E30" s="108" t="s">
        <v>520</v>
      </c>
      <c r="F30" s="304">
        <v>629131</v>
      </c>
      <c r="G30" s="332">
        <v>117.65</v>
      </c>
    </row>
    <row r="31" spans="1:8" ht="22.5" customHeight="1">
      <c r="A31" s="328">
        <v>3</v>
      </c>
      <c r="B31" s="65" t="s">
        <v>11</v>
      </c>
      <c r="C31" s="89" t="s">
        <v>507</v>
      </c>
      <c r="D31" s="220" t="s">
        <v>517</v>
      </c>
      <c r="E31" s="108" t="s">
        <v>873</v>
      </c>
      <c r="F31" s="304">
        <v>628670</v>
      </c>
      <c r="G31" s="332">
        <v>133.59</v>
      </c>
    </row>
    <row r="32" spans="1:8" ht="22.5" customHeight="1">
      <c r="A32" s="328">
        <v>4</v>
      </c>
      <c r="B32" s="65" t="s">
        <v>11</v>
      </c>
      <c r="C32" s="89" t="s">
        <v>507</v>
      </c>
      <c r="D32" s="220" t="s">
        <v>517</v>
      </c>
      <c r="E32" s="108" t="s">
        <v>874</v>
      </c>
      <c r="F32" s="304">
        <v>629113</v>
      </c>
      <c r="G32" s="332">
        <v>105.97</v>
      </c>
    </row>
    <row r="33" spans="1:7" ht="22.5" customHeight="1">
      <c r="A33" s="328">
        <v>5</v>
      </c>
      <c r="B33" s="65" t="s">
        <v>11</v>
      </c>
      <c r="C33" s="89" t="s">
        <v>507</v>
      </c>
      <c r="D33" s="220" t="s">
        <v>517</v>
      </c>
      <c r="E33" s="108" t="s">
        <v>875</v>
      </c>
      <c r="F33" s="304">
        <v>629233</v>
      </c>
      <c r="G33" s="332">
        <v>121.42</v>
      </c>
    </row>
    <row r="34" spans="1:7" ht="22.5" customHeight="1">
      <c r="A34" s="328">
        <v>6</v>
      </c>
      <c r="B34" s="65" t="s">
        <v>11</v>
      </c>
      <c r="C34" s="89" t="s">
        <v>507</v>
      </c>
      <c r="D34" s="220" t="s">
        <v>885</v>
      </c>
      <c r="E34" s="108" t="s">
        <v>885</v>
      </c>
      <c r="F34" s="304">
        <v>629463</v>
      </c>
      <c r="G34" s="332">
        <v>0</v>
      </c>
    </row>
    <row r="35" spans="1:7" ht="22.5" customHeight="1">
      <c r="A35" s="328">
        <v>7</v>
      </c>
      <c r="B35" s="65" t="s">
        <v>11</v>
      </c>
      <c r="C35" s="89" t="s">
        <v>507</v>
      </c>
      <c r="D35" s="220" t="s">
        <v>514</v>
      </c>
      <c r="E35" s="108" t="s">
        <v>515</v>
      </c>
      <c r="F35" s="304">
        <v>628897</v>
      </c>
      <c r="G35" s="332">
        <v>69.44</v>
      </c>
    </row>
    <row r="36" spans="1:7" ht="22.5" customHeight="1">
      <c r="A36" s="328">
        <v>8</v>
      </c>
      <c r="B36" s="65" t="s">
        <v>11</v>
      </c>
      <c r="C36" s="89" t="s">
        <v>507</v>
      </c>
      <c r="D36" s="220" t="s">
        <v>514</v>
      </c>
      <c r="E36" s="108" t="s">
        <v>514</v>
      </c>
      <c r="F36" s="304">
        <v>629565</v>
      </c>
      <c r="G36" s="332">
        <v>44.7</v>
      </c>
    </row>
    <row r="37" spans="1:7" ht="22.5" customHeight="1">
      <c r="A37" s="328">
        <v>1</v>
      </c>
      <c r="B37" s="65" t="s">
        <v>6</v>
      </c>
      <c r="C37" s="89" t="s">
        <v>507</v>
      </c>
      <c r="D37" s="220" t="s">
        <v>877</v>
      </c>
      <c r="E37" s="108" t="s">
        <v>876</v>
      </c>
      <c r="F37" s="304">
        <v>629124</v>
      </c>
      <c r="G37" s="332">
        <v>12</v>
      </c>
    </row>
    <row r="38" spans="1:7" ht="22.5" customHeight="1">
      <c r="A38" s="328">
        <v>2</v>
      </c>
      <c r="B38" s="65" t="s">
        <v>6</v>
      </c>
      <c r="C38" s="89" t="s">
        <v>507</v>
      </c>
      <c r="D38" s="220" t="s">
        <v>877</v>
      </c>
      <c r="E38" s="326" t="s">
        <v>877</v>
      </c>
      <c r="F38" s="304">
        <v>629254</v>
      </c>
      <c r="G38" s="332">
        <v>13.41</v>
      </c>
    </row>
    <row r="39" spans="1:7" ht="22.5" customHeight="1">
      <c r="A39" s="328">
        <v>3</v>
      </c>
      <c r="B39" s="65" t="s">
        <v>6</v>
      </c>
      <c r="C39" s="89" t="s">
        <v>507</v>
      </c>
      <c r="D39" s="305" t="s">
        <v>877</v>
      </c>
      <c r="E39" s="108" t="s">
        <v>510</v>
      </c>
      <c r="F39" s="304">
        <v>628693</v>
      </c>
      <c r="G39" s="332">
        <v>6.25</v>
      </c>
    </row>
    <row r="40" spans="1:7" ht="22.5" customHeight="1">
      <c r="A40" s="328">
        <v>1</v>
      </c>
      <c r="B40" s="65" t="s">
        <v>13</v>
      </c>
      <c r="C40" s="89" t="s">
        <v>507</v>
      </c>
      <c r="D40" s="220" t="s">
        <v>519</v>
      </c>
      <c r="E40" s="108" t="s">
        <v>886</v>
      </c>
      <c r="F40" s="304">
        <v>629159</v>
      </c>
      <c r="G40" s="332">
        <v>11.71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>
  <sheetPr codeName="Sheet97"/>
  <dimension ref="A1:E17"/>
  <sheetViews>
    <sheetView view="pageBreakPreview" zoomScaleSheetLayoutView="100" workbookViewId="0">
      <selection sqref="A1:E1"/>
    </sheetView>
  </sheetViews>
  <sheetFormatPr defaultColWidth="8.85546875" defaultRowHeight="26.25" customHeight="1"/>
  <cols>
    <col min="1" max="1" width="6.42578125" style="124" bestFit="1" customWidth="1"/>
    <col min="2" max="2" width="12.140625" style="124" bestFit="1" customWidth="1"/>
    <col min="3" max="3" width="21.140625" style="124" customWidth="1"/>
    <col min="4" max="4" width="22.28515625" style="124" customWidth="1"/>
    <col min="5" max="5" width="27.140625" style="124" customWidth="1"/>
    <col min="6" max="16384" width="8.85546875" style="124"/>
  </cols>
  <sheetData>
    <row r="1" spans="1:5" ht="26.25" customHeight="1">
      <c r="A1" s="691" t="s">
        <v>1052</v>
      </c>
      <c r="B1" s="691"/>
      <c r="C1" s="691"/>
      <c r="D1" s="691"/>
      <c r="E1" s="691"/>
    </row>
    <row r="2" spans="1:5" ht="26.25" customHeight="1">
      <c r="A2" s="2" t="s">
        <v>0</v>
      </c>
      <c r="B2" s="2" t="s">
        <v>1</v>
      </c>
      <c r="C2" s="2" t="s">
        <v>521</v>
      </c>
      <c r="D2" s="2" t="s">
        <v>522</v>
      </c>
      <c r="E2" s="2" t="s">
        <v>4</v>
      </c>
    </row>
    <row r="3" spans="1:5" ht="26.25" customHeight="1">
      <c r="A3" s="692" t="s">
        <v>371</v>
      </c>
      <c r="B3" s="692"/>
      <c r="C3" s="692"/>
      <c r="D3" s="692"/>
      <c r="E3" s="693"/>
    </row>
    <row r="4" spans="1:5" ht="26.25" customHeight="1">
      <c r="A4" s="177">
        <v>1</v>
      </c>
      <c r="B4" s="112" t="s">
        <v>6</v>
      </c>
      <c r="C4" s="59">
        <v>4</v>
      </c>
      <c r="D4" s="59">
        <v>32</v>
      </c>
      <c r="E4" s="50">
        <f t="shared" ref="E4:E17" si="0">SUM(C4:D4)</f>
        <v>36</v>
      </c>
    </row>
    <row r="5" spans="1:5" ht="26.25" customHeight="1">
      <c r="A5" s="177">
        <v>2</v>
      </c>
      <c r="B5" s="112" t="s">
        <v>7</v>
      </c>
      <c r="C5" s="59"/>
      <c r="D5" s="59">
        <v>32</v>
      </c>
      <c r="E5" s="50">
        <f t="shared" si="0"/>
        <v>32</v>
      </c>
    </row>
    <row r="6" spans="1:5" ht="26.25" customHeight="1">
      <c r="A6" s="177">
        <v>3</v>
      </c>
      <c r="B6" s="112" t="s">
        <v>8</v>
      </c>
      <c r="C6" s="59"/>
      <c r="D6" s="59"/>
      <c r="E6" s="50">
        <f t="shared" si="0"/>
        <v>0</v>
      </c>
    </row>
    <row r="7" spans="1:5" ht="26.25" customHeight="1">
      <c r="A7" s="177">
        <v>4</v>
      </c>
      <c r="B7" s="112" t="s">
        <v>9</v>
      </c>
      <c r="C7" s="59"/>
      <c r="D7" s="59"/>
      <c r="E7" s="50">
        <f t="shared" si="0"/>
        <v>0</v>
      </c>
    </row>
    <row r="8" spans="1:5" ht="26.25" customHeight="1">
      <c r="A8" s="177">
        <v>5</v>
      </c>
      <c r="B8" s="112" t="s">
        <v>11</v>
      </c>
      <c r="C8" s="59">
        <v>9</v>
      </c>
      <c r="D8" s="59"/>
      <c r="E8" s="50">
        <f t="shared" si="0"/>
        <v>9</v>
      </c>
    </row>
    <row r="9" spans="1:5" ht="26.25" customHeight="1">
      <c r="A9" s="177">
        <v>6</v>
      </c>
      <c r="B9" s="112" t="s">
        <v>16</v>
      </c>
      <c r="C9" s="59"/>
      <c r="D9" s="59"/>
      <c r="E9" s="50">
        <f t="shared" si="0"/>
        <v>0</v>
      </c>
    </row>
    <row r="10" spans="1:5" ht="26.25" customHeight="1">
      <c r="A10" s="177">
        <v>7</v>
      </c>
      <c r="B10" s="112" t="s">
        <v>14</v>
      </c>
      <c r="C10" s="59">
        <v>18</v>
      </c>
      <c r="D10" s="59">
        <v>32</v>
      </c>
      <c r="E10" s="50">
        <f t="shared" si="0"/>
        <v>50</v>
      </c>
    </row>
    <row r="11" spans="1:5" ht="26.25" customHeight="1">
      <c r="A11" s="177">
        <v>8</v>
      </c>
      <c r="B11" s="112" t="s">
        <v>13</v>
      </c>
      <c r="C11" s="59">
        <v>18</v>
      </c>
      <c r="D11" s="59"/>
      <c r="E11" s="50">
        <f t="shared" si="0"/>
        <v>18</v>
      </c>
    </row>
    <row r="12" spans="1:5" ht="26.25" customHeight="1">
      <c r="A12" s="177">
        <v>9</v>
      </c>
      <c r="B12" s="112" t="s">
        <v>12</v>
      </c>
      <c r="C12" s="59"/>
      <c r="D12" s="59"/>
      <c r="E12" s="50">
        <f t="shared" si="0"/>
        <v>0</v>
      </c>
    </row>
    <row r="13" spans="1:5" ht="26.25" customHeight="1">
      <c r="A13" s="177">
        <v>10</v>
      </c>
      <c r="B13" s="60" t="s">
        <v>17</v>
      </c>
      <c r="C13" s="59"/>
      <c r="D13" s="59"/>
      <c r="E13" s="50">
        <f t="shared" si="0"/>
        <v>0</v>
      </c>
    </row>
    <row r="14" spans="1:5" ht="26.25" customHeight="1">
      <c r="A14" s="177">
        <v>11</v>
      </c>
      <c r="B14" s="60" t="s">
        <v>18</v>
      </c>
      <c r="C14" s="59"/>
      <c r="D14" s="59"/>
      <c r="E14" s="50">
        <f t="shared" si="0"/>
        <v>0</v>
      </c>
    </row>
    <row r="15" spans="1:5" ht="26.25" customHeight="1">
      <c r="A15" s="177">
        <v>12</v>
      </c>
      <c r="B15" s="60" t="s">
        <v>616</v>
      </c>
      <c r="C15" s="59"/>
      <c r="D15" s="59"/>
      <c r="E15" s="50">
        <f t="shared" si="0"/>
        <v>0</v>
      </c>
    </row>
    <row r="16" spans="1:5" ht="26.25" customHeight="1">
      <c r="A16" s="177">
        <v>13</v>
      </c>
      <c r="B16" s="60" t="s">
        <v>15</v>
      </c>
      <c r="C16" s="59"/>
      <c r="D16" s="59"/>
      <c r="E16" s="50">
        <f t="shared" si="0"/>
        <v>0</v>
      </c>
    </row>
    <row r="17" spans="1:5" ht="26.25" customHeight="1">
      <c r="A17" s="123"/>
      <c r="B17" s="123" t="s">
        <v>4</v>
      </c>
      <c r="C17" s="50">
        <f t="shared" ref="C17:D17" si="1">SUM(C4:C16)</f>
        <v>49</v>
      </c>
      <c r="D17" s="50">
        <f t="shared" si="1"/>
        <v>96</v>
      </c>
      <c r="E17" s="50">
        <f t="shared" si="0"/>
        <v>145</v>
      </c>
    </row>
  </sheetData>
  <mergeCells count="2">
    <mergeCell ref="A1:E1"/>
    <mergeCell ref="A3:E3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>
  <sheetPr codeName="Sheet98"/>
  <dimension ref="A1:I51"/>
  <sheetViews>
    <sheetView view="pageBreakPreview" zoomScaleNormal="80" zoomScaleSheetLayoutView="100" workbookViewId="0">
      <pane xSplit="1" ySplit="2" topLeftCell="B3" activePane="bottomRight" state="frozen"/>
      <selection activeCell="B9" sqref="B9"/>
      <selection pane="topRight" activeCell="B9" sqref="B9"/>
      <selection pane="bottomLeft" activeCell="B9" sqref="B9"/>
      <selection pane="bottomRight" activeCell="K12" sqref="K12"/>
    </sheetView>
  </sheetViews>
  <sheetFormatPr defaultRowHeight="22.5" customHeight="1"/>
  <cols>
    <col min="1" max="1" width="9.5703125" style="6" customWidth="1"/>
    <col min="2" max="2" width="22.42578125" style="215" customWidth="1"/>
    <col min="3" max="3" width="18" style="6" customWidth="1"/>
    <col min="4" max="4" width="20.42578125" style="6" customWidth="1"/>
    <col min="5" max="5" width="24" style="6" customWidth="1"/>
    <col min="6" max="6" width="20" style="6" customWidth="1"/>
    <col min="7" max="7" width="19.28515625" style="216" hidden="1" customWidth="1"/>
    <col min="8" max="8" width="10.7109375" style="119" hidden="1" customWidth="1"/>
    <col min="9" max="9" width="9.140625" style="6" customWidth="1"/>
    <col min="10" max="16384" width="9.140625" style="6"/>
  </cols>
  <sheetData>
    <row r="1" spans="1:9" s="10" customFormat="1" ht="33" customHeight="1">
      <c r="B1" s="28"/>
      <c r="C1" s="662" t="s">
        <v>1090</v>
      </c>
      <c r="D1" s="662"/>
      <c r="E1" s="662"/>
      <c r="G1" s="9"/>
      <c r="H1" s="11"/>
    </row>
    <row r="2" spans="1:9" s="11" customFormat="1" ht="31.5" customHeight="1">
      <c r="A2" s="17" t="s">
        <v>51</v>
      </c>
      <c r="B2" s="17" t="s">
        <v>696</v>
      </c>
      <c r="C2" s="17" t="s">
        <v>22</v>
      </c>
      <c r="D2" s="17" t="s">
        <v>23</v>
      </c>
      <c r="E2" s="17" t="s">
        <v>86</v>
      </c>
      <c r="F2" s="17" t="s">
        <v>25</v>
      </c>
      <c r="G2" s="398" t="s">
        <v>459</v>
      </c>
      <c r="H2" s="399" t="s">
        <v>697</v>
      </c>
      <c r="I2" s="441"/>
    </row>
    <row r="3" spans="1:9" ht="22.5" customHeight="1">
      <c r="A3" s="351">
        <v>1</v>
      </c>
      <c r="B3" s="363" t="s">
        <v>6</v>
      </c>
      <c r="C3" s="371" t="s">
        <v>521</v>
      </c>
      <c r="D3" s="371" t="s">
        <v>524</v>
      </c>
      <c r="E3" s="273" t="s">
        <v>524</v>
      </c>
      <c r="F3" s="304">
        <v>628837</v>
      </c>
      <c r="G3" s="84">
        <v>51</v>
      </c>
      <c r="H3" s="214"/>
    </row>
    <row r="4" spans="1:9" ht="22.5" customHeight="1">
      <c r="A4" s="351">
        <v>2</v>
      </c>
      <c r="B4" s="363" t="s">
        <v>6</v>
      </c>
      <c r="C4" s="371" t="s">
        <v>521</v>
      </c>
      <c r="D4" s="371" t="s">
        <v>528</v>
      </c>
      <c r="E4" s="273" t="s">
        <v>528</v>
      </c>
      <c r="F4" s="304">
        <v>629401</v>
      </c>
      <c r="G4" s="84">
        <v>99.6</v>
      </c>
      <c r="H4" s="214"/>
    </row>
    <row r="5" spans="1:9" ht="22.5" customHeight="1">
      <c r="A5" s="351">
        <v>3</v>
      </c>
      <c r="B5" s="363" t="s">
        <v>6</v>
      </c>
      <c r="C5" s="371" t="s">
        <v>521</v>
      </c>
      <c r="D5" s="305" t="s">
        <v>525</v>
      </c>
      <c r="E5" s="108" t="s">
        <v>526</v>
      </c>
      <c r="F5" s="304">
        <v>629608</v>
      </c>
      <c r="G5" s="84">
        <v>60</v>
      </c>
      <c r="H5" s="214"/>
    </row>
    <row r="6" spans="1:9" ht="22.5" customHeight="1">
      <c r="A6" s="351">
        <v>4</v>
      </c>
      <c r="B6" s="363" t="s">
        <v>6</v>
      </c>
      <c r="C6" s="371" t="s">
        <v>521</v>
      </c>
      <c r="D6" s="305" t="s">
        <v>527</v>
      </c>
      <c r="E6" s="108" t="s">
        <v>527</v>
      </c>
      <c r="F6" s="343">
        <v>629610</v>
      </c>
      <c r="G6" s="84">
        <v>22</v>
      </c>
      <c r="H6" s="214"/>
    </row>
    <row r="7" spans="1:9" ht="22.5" customHeight="1">
      <c r="A7" s="351">
        <v>1</v>
      </c>
      <c r="B7" s="363" t="s">
        <v>11</v>
      </c>
      <c r="C7" s="371" t="s">
        <v>521</v>
      </c>
      <c r="D7" s="371" t="s">
        <v>258</v>
      </c>
      <c r="E7" s="274" t="s">
        <v>913</v>
      </c>
      <c r="F7" s="304">
        <v>629688</v>
      </c>
      <c r="G7" s="84">
        <v>86.9</v>
      </c>
      <c r="H7" s="27"/>
    </row>
    <row r="8" spans="1:9" ht="22.5" customHeight="1">
      <c r="A8" s="351">
        <v>2</v>
      </c>
      <c r="B8" s="363" t="s">
        <v>11</v>
      </c>
      <c r="C8" s="371" t="s">
        <v>521</v>
      </c>
      <c r="D8" s="371" t="s">
        <v>258</v>
      </c>
      <c r="E8" s="108" t="s">
        <v>914</v>
      </c>
      <c r="F8" s="304">
        <v>629147</v>
      </c>
      <c r="G8" s="84">
        <v>42</v>
      </c>
      <c r="H8" s="27"/>
    </row>
    <row r="9" spans="1:9" ht="22.5" customHeight="1">
      <c r="A9" s="351">
        <v>3</v>
      </c>
      <c r="B9" s="363" t="s">
        <v>11</v>
      </c>
      <c r="C9" s="371" t="s">
        <v>521</v>
      </c>
      <c r="D9" s="371" t="s">
        <v>258</v>
      </c>
      <c r="E9" s="108" t="s">
        <v>258</v>
      </c>
      <c r="F9" s="304">
        <v>629094</v>
      </c>
      <c r="G9" s="84">
        <v>35</v>
      </c>
      <c r="H9" s="27"/>
    </row>
    <row r="10" spans="1:9" ht="22.5" customHeight="1">
      <c r="A10" s="351">
        <v>4</v>
      </c>
      <c r="B10" s="363" t="s">
        <v>11</v>
      </c>
      <c r="C10" s="371" t="s">
        <v>521</v>
      </c>
      <c r="D10" s="89" t="s">
        <v>915</v>
      </c>
      <c r="E10" s="372" t="s">
        <v>918</v>
      </c>
      <c r="F10" s="340">
        <v>628606</v>
      </c>
      <c r="G10" s="128">
        <v>20</v>
      </c>
      <c r="H10" s="107"/>
    </row>
    <row r="11" spans="1:9" ht="22.5" customHeight="1">
      <c r="A11" s="351">
        <v>5</v>
      </c>
      <c r="B11" s="363" t="s">
        <v>11</v>
      </c>
      <c r="C11" s="371" t="s">
        <v>521</v>
      </c>
      <c r="D11" s="89" t="s">
        <v>915</v>
      </c>
      <c r="E11" s="372" t="s">
        <v>916</v>
      </c>
      <c r="F11" s="340">
        <v>628605</v>
      </c>
      <c r="G11" s="128">
        <v>20</v>
      </c>
      <c r="H11" s="107"/>
    </row>
    <row r="12" spans="1:9" ht="22.5" customHeight="1">
      <c r="A12" s="351">
        <v>6</v>
      </c>
      <c r="B12" s="363" t="s">
        <v>11</v>
      </c>
      <c r="C12" s="371" t="s">
        <v>521</v>
      </c>
      <c r="D12" s="89" t="s">
        <v>915</v>
      </c>
      <c r="E12" s="372" t="s">
        <v>920</v>
      </c>
      <c r="F12" s="340">
        <v>629167</v>
      </c>
      <c r="G12" s="128">
        <v>35</v>
      </c>
      <c r="H12" s="107"/>
    </row>
    <row r="13" spans="1:9" ht="22.5" customHeight="1">
      <c r="A13" s="351">
        <v>7</v>
      </c>
      <c r="B13" s="363" t="s">
        <v>11</v>
      </c>
      <c r="C13" s="371" t="s">
        <v>521</v>
      </c>
      <c r="D13" s="89" t="s">
        <v>998</v>
      </c>
      <c r="E13" s="372" t="s">
        <v>529</v>
      </c>
      <c r="F13" s="340">
        <v>629313</v>
      </c>
      <c r="G13" s="128">
        <v>20</v>
      </c>
      <c r="H13" s="107"/>
    </row>
    <row r="14" spans="1:9" ht="22.5" customHeight="1">
      <c r="A14" s="351">
        <v>8</v>
      </c>
      <c r="B14" s="363" t="s">
        <v>11</v>
      </c>
      <c r="C14" s="371" t="s">
        <v>521</v>
      </c>
      <c r="D14" s="89" t="s">
        <v>998</v>
      </c>
      <c r="E14" s="372" t="s">
        <v>530</v>
      </c>
      <c r="F14" s="340">
        <v>629571</v>
      </c>
      <c r="G14" s="128">
        <v>24</v>
      </c>
      <c r="H14" s="107"/>
    </row>
    <row r="15" spans="1:9" ht="22.5" customHeight="1">
      <c r="A15" s="351">
        <v>9</v>
      </c>
      <c r="B15" s="363" t="s">
        <v>11</v>
      </c>
      <c r="C15" s="371" t="s">
        <v>521</v>
      </c>
      <c r="D15" s="89" t="s">
        <v>524</v>
      </c>
      <c r="E15" s="372" t="s">
        <v>933</v>
      </c>
      <c r="F15" s="340">
        <v>628643</v>
      </c>
      <c r="G15" s="128">
        <v>102</v>
      </c>
      <c r="H15" s="107"/>
    </row>
    <row r="16" spans="1:9" ht="22.5" customHeight="1">
      <c r="A16" s="351">
        <v>1</v>
      </c>
      <c r="B16" s="363" t="s">
        <v>13</v>
      </c>
      <c r="C16" s="371" t="s">
        <v>521</v>
      </c>
      <c r="D16" s="305" t="s">
        <v>915</v>
      </c>
      <c r="E16" s="108" t="s">
        <v>916</v>
      </c>
      <c r="F16" s="275" t="s">
        <v>917</v>
      </c>
      <c r="G16" s="24">
        <v>65</v>
      </c>
    </row>
    <row r="17" spans="1:7" ht="22.5" customHeight="1">
      <c r="A17" s="351">
        <v>2</v>
      </c>
      <c r="B17" s="363" t="s">
        <v>13</v>
      </c>
      <c r="C17" s="371" t="s">
        <v>521</v>
      </c>
      <c r="D17" s="305" t="s">
        <v>915</v>
      </c>
      <c r="E17" s="342" t="s">
        <v>918</v>
      </c>
      <c r="F17" s="275" t="s">
        <v>919</v>
      </c>
      <c r="G17" s="24">
        <v>60</v>
      </c>
    </row>
    <row r="18" spans="1:7" ht="22.5" customHeight="1">
      <c r="A18" s="351">
        <v>3</v>
      </c>
      <c r="B18" s="363" t="s">
        <v>13</v>
      </c>
      <c r="C18" s="371" t="s">
        <v>521</v>
      </c>
      <c r="D18" s="305" t="s">
        <v>915</v>
      </c>
      <c r="E18" s="108" t="s">
        <v>920</v>
      </c>
      <c r="F18" s="275" t="s">
        <v>921</v>
      </c>
      <c r="G18" s="24">
        <v>82</v>
      </c>
    </row>
    <row r="19" spans="1:7" ht="22.5" customHeight="1">
      <c r="A19" s="351">
        <v>4</v>
      </c>
      <c r="B19" s="363" t="s">
        <v>13</v>
      </c>
      <c r="C19" s="371" t="s">
        <v>521</v>
      </c>
      <c r="D19" s="305" t="s">
        <v>525</v>
      </c>
      <c r="E19" s="108" t="s">
        <v>922</v>
      </c>
      <c r="F19" s="275" t="s">
        <v>923</v>
      </c>
      <c r="G19" s="24">
        <v>25</v>
      </c>
    </row>
    <row r="20" spans="1:7" ht="22.5" customHeight="1">
      <c r="A20" s="351">
        <v>5</v>
      </c>
      <c r="B20" s="363" t="s">
        <v>13</v>
      </c>
      <c r="C20" s="371" t="s">
        <v>521</v>
      </c>
      <c r="D20" s="305" t="s">
        <v>525</v>
      </c>
      <c r="E20" s="108" t="s">
        <v>526</v>
      </c>
      <c r="F20" s="275" t="s">
        <v>924</v>
      </c>
      <c r="G20" s="24">
        <v>18</v>
      </c>
    </row>
    <row r="21" spans="1:7" ht="22.5" customHeight="1">
      <c r="A21" s="351">
        <v>6</v>
      </c>
      <c r="B21" s="363" t="s">
        <v>13</v>
      </c>
      <c r="C21" s="371" t="s">
        <v>521</v>
      </c>
      <c r="D21" s="305" t="s">
        <v>525</v>
      </c>
      <c r="E21" s="108" t="s">
        <v>525</v>
      </c>
      <c r="F21" s="275" t="s">
        <v>925</v>
      </c>
      <c r="G21" s="24">
        <v>21</v>
      </c>
    </row>
    <row r="22" spans="1:7" ht="22.5" customHeight="1">
      <c r="A22" s="351">
        <v>7</v>
      </c>
      <c r="B22" s="363" t="s">
        <v>13</v>
      </c>
      <c r="C22" s="371" t="s">
        <v>521</v>
      </c>
      <c r="D22" s="305" t="s">
        <v>524</v>
      </c>
      <c r="E22" s="108" t="s">
        <v>524</v>
      </c>
      <c r="F22" s="275" t="s">
        <v>926</v>
      </c>
      <c r="G22" s="24">
        <v>73</v>
      </c>
    </row>
    <row r="23" spans="1:7" ht="22.5" customHeight="1">
      <c r="A23" s="351">
        <v>8</v>
      </c>
      <c r="B23" s="363" t="s">
        <v>13</v>
      </c>
      <c r="C23" s="371" t="s">
        <v>521</v>
      </c>
      <c r="D23" s="305" t="s">
        <v>258</v>
      </c>
      <c r="E23" s="108" t="s">
        <v>258</v>
      </c>
      <c r="F23" s="275" t="s">
        <v>927</v>
      </c>
      <c r="G23" s="24">
        <v>90</v>
      </c>
    </row>
    <row r="24" spans="1:7" ht="22.5" customHeight="1">
      <c r="A24" s="351">
        <v>9</v>
      </c>
      <c r="B24" s="363" t="s">
        <v>13</v>
      </c>
      <c r="C24" s="371" t="s">
        <v>521</v>
      </c>
      <c r="D24" s="305" t="s">
        <v>258</v>
      </c>
      <c r="E24" s="108" t="s">
        <v>928</v>
      </c>
      <c r="F24" s="275" t="s">
        <v>929</v>
      </c>
      <c r="G24" s="24">
        <v>85</v>
      </c>
    </row>
    <row r="25" spans="1:7" ht="22.5" customHeight="1">
      <c r="A25" s="351">
        <v>10</v>
      </c>
      <c r="B25" s="363" t="s">
        <v>13</v>
      </c>
      <c r="C25" s="371" t="s">
        <v>521</v>
      </c>
      <c r="D25" s="305" t="s">
        <v>258</v>
      </c>
      <c r="E25" s="108" t="s">
        <v>913</v>
      </c>
      <c r="F25" s="275" t="s">
        <v>930</v>
      </c>
      <c r="G25" s="24">
        <v>93</v>
      </c>
    </row>
    <row r="26" spans="1:7" ht="22.5" customHeight="1">
      <c r="A26" s="351">
        <v>11</v>
      </c>
      <c r="B26" s="363" t="s">
        <v>13</v>
      </c>
      <c r="C26" s="371" t="s">
        <v>521</v>
      </c>
      <c r="D26" s="305" t="s">
        <v>529</v>
      </c>
      <c r="E26" s="108" t="s">
        <v>529</v>
      </c>
      <c r="F26" s="275" t="s">
        <v>931</v>
      </c>
      <c r="G26" s="24">
        <v>54</v>
      </c>
    </row>
    <row r="27" spans="1:7" ht="22.5" customHeight="1">
      <c r="A27" s="351">
        <v>12</v>
      </c>
      <c r="B27" s="363" t="s">
        <v>13</v>
      </c>
      <c r="C27" s="371" t="s">
        <v>521</v>
      </c>
      <c r="D27" s="305" t="s">
        <v>529</v>
      </c>
      <c r="E27" s="108" t="s">
        <v>530</v>
      </c>
      <c r="F27" s="275" t="s">
        <v>932</v>
      </c>
      <c r="G27" s="24">
        <v>72</v>
      </c>
    </row>
    <row r="28" spans="1:7" ht="22.5" customHeight="1">
      <c r="A28" s="351">
        <v>13</v>
      </c>
      <c r="B28" s="363" t="s">
        <v>13</v>
      </c>
      <c r="C28" s="371" t="s">
        <v>521</v>
      </c>
      <c r="D28" s="305" t="s">
        <v>529</v>
      </c>
      <c r="E28" s="108" t="s">
        <v>933</v>
      </c>
      <c r="F28" s="275" t="s">
        <v>934</v>
      </c>
      <c r="G28" s="24">
        <v>85</v>
      </c>
    </row>
    <row r="29" spans="1:7" ht="22.5" customHeight="1">
      <c r="A29" s="351">
        <v>14</v>
      </c>
      <c r="B29" s="363" t="s">
        <v>13</v>
      </c>
      <c r="C29" s="371" t="s">
        <v>521</v>
      </c>
      <c r="D29" s="305" t="s">
        <v>935</v>
      </c>
      <c r="E29" s="108" t="s">
        <v>521</v>
      </c>
      <c r="F29" s="275" t="s">
        <v>936</v>
      </c>
      <c r="G29" s="24">
        <v>48</v>
      </c>
    </row>
    <row r="30" spans="1:7" ht="22.5" customHeight="1">
      <c r="A30" s="351">
        <v>15</v>
      </c>
      <c r="B30" s="363" t="s">
        <v>13</v>
      </c>
      <c r="C30" s="371" t="s">
        <v>521</v>
      </c>
      <c r="D30" s="305" t="s">
        <v>528</v>
      </c>
      <c r="E30" s="342" t="s">
        <v>528</v>
      </c>
      <c r="F30" s="275" t="s">
        <v>937</v>
      </c>
      <c r="G30" s="24">
        <v>34</v>
      </c>
    </row>
    <row r="31" spans="1:7" ht="22.5" customHeight="1">
      <c r="A31" s="351">
        <v>16</v>
      </c>
      <c r="B31" s="363" t="s">
        <v>13</v>
      </c>
      <c r="C31" s="371" t="s">
        <v>521</v>
      </c>
      <c r="D31" s="305" t="s">
        <v>528</v>
      </c>
      <c r="E31" s="108" t="s">
        <v>938</v>
      </c>
      <c r="F31" s="275" t="s">
        <v>939</v>
      </c>
      <c r="G31" s="24">
        <v>40</v>
      </c>
    </row>
    <row r="32" spans="1:7" ht="22.5" customHeight="1">
      <c r="A32" s="351">
        <v>17</v>
      </c>
      <c r="B32" s="363" t="s">
        <v>13</v>
      </c>
      <c r="C32" s="371" t="s">
        <v>521</v>
      </c>
      <c r="D32" s="305" t="s">
        <v>528</v>
      </c>
      <c r="E32" s="108" t="s">
        <v>940</v>
      </c>
      <c r="F32" s="275" t="s">
        <v>941</v>
      </c>
      <c r="G32" s="24">
        <v>45</v>
      </c>
    </row>
    <row r="33" spans="1:7" ht="22.5" customHeight="1">
      <c r="A33" s="351">
        <v>18</v>
      </c>
      <c r="B33" s="363" t="s">
        <v>13</v>
      </c>
      <c r="C33" s="371" t="s">
        <v>521</v>
      </c>
      <c r="D33" s="373" t="s">
        <v>527</v>
      </c>
      <c r="E33" s="373" t="s">
        <v>527</v>
      </c>
      <c r="F33" s="343">
        <v>629610</v>
      </c>
      <c r="G33" s="52">
        <v>71.400000000000006</v>
      </c>
    </row>
    <row r="34" spans="1:7" ht="22.5" customHeight="1">
      <c r="A34" s="340">
        <v>1</v>
      </c>
      <c r="B34" s="371" t="s">
        <v>14</v>
      </c>
      <c r="C34" s="371" t="s">
        <v>521</v>
      </c>
      <c r="D34" s="305" t="s">
        <v>915</v>
      </c>
      <c r="E34" s="108" t="s">
        <v>916</v>
      </c>
      <c r="F34" s="275" t="s">
        <v>917</v>
      </c>
      <c r="G34" s="32">
        <v>43</v>
      </c>
    </row>
    <row r="35" spans="1:7" ht="22.5" customHeight="1">
      <c r="A35" s="340">
        <v>2</v>
      </c>
      <c r="B35" s="371" t="s">
        <v>14</v>
      </c>
      <c r="C35" s="371" t="s">
        <v>521</v>
      </c>
      <c r="D35" s="305" t="s">
        <v>915</v>
      </c>
      <c r="E35" s="342" t="s">
        <v>918</v>
      </c>
      <c r="F35" s="275" t="s">
        <v>919</v>
      </c>
      <c r="G35" s="32">
        <v>45</v>
      </c>
    </row>
    <row r="36" spans="1:7" ht="22.5" customHeight="1">
      <c r="A36" s="340">
        <v>3</v>
      </c>
      <c r="B36" s="371" t="s">
        <v>14</v>
      </c>
      <c r="C36" s="371" t="s">
        <v>521</v>
      </c>
      <c r="D36" s="305" t="s">
        <v>915</v>
      </c>
      <c r="E36" s="108" t="s">
        <v>920</v>
      </c>
      <c r="F36" s="275" t="s">
        <v>921</v>
      </c>
      <c r="G36" s="32">
        <v>60</v>
      </c>
    </row>
    <row r="37" spans="1:7" ht="22.5" customHeight="1">
      <c r="A37" s="340">
        <v>4</v>
      </c>
      <c r="B37" s="371" t="s">
        <v>14</v>
      </c>
      <c r="C37" s="371" t="s">
        <v>521</v>
      </c>
      <c r="D37" s="305" t="s">
        <v>525</v>
      </c>
      <c r="E37" s="108" t="s">
        <v>922</v>
      </c>
      <c r="F37" s="275" t="s">
        <v>923</v>
      </c>
      <c r="G37" s="32">
        <v>62</v>
      </c>
    </row>
    <row r="38" spans="1:7" ht="22.5" customHeight="1">
      <c r="A38" s="340">
        <v>5</v>
      </c>
      <c r="B38" s="371" t="s">
        <v>14</v>
      </c>
      <c r="C38" s="371" t="s">
        <v>521</v>
      </c>
      <c r="D38" s="305" t="s">
        <v>525</v>
      </c>
      <c r="E38" s="108" t="s">
        <v>526</v>
      </c>
      <c r="F38" s="275" t="s">
        <v>924</v>
      </c>
      <c r="G38" s="32">
        <v>60</v>
      </c>
    </row>
    <row r="39" spans="1:7" ht="22.5" customHeight="1">
      <c r="A39" s="340">
        <v>6</v>
      </c>
      <c r="B39" s="371" t="s">
        <v>14</v>
      </c>
      <c r="C39" s="371" t="s">
        <v>521</v>
      </c>
      <c r="D39" s="305" t="s">
        <v>525</v>
      </c>
      <c r="E39" s="108" t="s">
        <v>525</v>
      </c>
      <c r="F39" s="275" t="s">
        <v>925</v>
      </c>
      <c r="G39" s="32">
        <v>49</v>
      </c>
    </row>
    <row r="40" spans="1:7" ht="22.5" customHeight="1">
      <c r="A40" s="340">
        <v>7</v>
      </c>
      <c r="B40" s="371" t="s">
        <v>14</v>
      </c>
      <c r="C40" s="371" t="s">
        <v>521</v>
      </c>
      <c r="D40" s="305" t="s">
        <v>524</v>
      </c>
      <c r="E40" s="108" t="s">
        <v>524</v>
      </c>
      <c r="F40" s="275" t="s">
        <v>926</v>
      </c>
      <c r="G40" s="32">
        <v>41</v>
      </c>
    </row>
    <row r="41" spans="1:7" ht="22.5" customHeight="1">
      <c r="A41" s="340">
        <v>8</v>
      </c>
      <c r="B41" s="371" t="s">
        <v>14</v>
      </c>
      <c r="C41" s="371" t="s">
        <v>521</v>
      </c>
      <c r="D41" s="305" t="s">
        <v>258</v>
      </c>
      <c r="E41" s="108" t="s">
        <v>258</v>
      </c>
      <c r="F41" s="275" t="s">
        <v>927</v>
      </c>
      <c r="G41" s="32">
        <v>55</v>
      </c>
    </row>
    <row r="42" spans="1:7" ht="22.5" customHeight="1">
      <c r="A42" s="340">
        <v>9</v>
      </c>
      <c r="B42" s="371" t="s">
        <v>14</v>
      </c>
      <c r="C42" s="371" t="s">
        <v>521</v>
      </c>
      <c r="D42" s="305" t="s">
        <v>258</v>
      </c>
      <c r="E42" s="108" t="s">
        <v>928</v>
      </c>
      <c r="F42" s="275" t="s">
        <v>929</v>
      </c>
      <c r="G42" s="32">
        <v>63</v>
      </c>
    </row>
    <row r="43" spans="1:7" ht="22.5" customHeight="1">
      <c r="A43" s="340">
        <v>10</v>
      </c>
      <c r="B43" s="371" t="s">
        <v>14</v>
      </c>
      <c r="C43" s="371" t="s">
        <v>521</v>
      </c>
      <c r="D43" s="305" t="s">
        <v>258</v>
      </c>
      <c r="E43" s="108" t="s">
        <v>913</v>
      </c>
      <c r="F43" s="275" t="s">
        <v>930</v>
      </c>
      <c r="G43" s="32">
        <v>56</v>
      </c>
    </row>
    <row r="44" spans="1:7" ht="22.5" customHeight="1">
      <c r="A44" s="340">
        <v>11</v>
      </c>
      <c r="B44" s="371" t="s">
        <v>14</v>
      </c>
      <c r="C44" s="371" t="s">
        <v>521</v>
      </c>
      <c r="D44" s="305" t="s">
        <v>529</v>
      </c>
      <c r="E44" s="108" t="s">
        <v>529</v>
      </c>
      <c r="F44" s="275" t="s">
        <v>931</v>
      </c>
      <c r="G44" s="32">
        <v>73</v>
      </c>
    </row>
    <row r="45" spans="1:7" ht="22.5" customHeight="1">
      <c r="A45" s="340">
        <v>12</v>
      </c>
      <c r="B45" s="371" t="s">
        <v>14</v>
      </c>
      <c r="C45" s="371" t="s">
        <v>521</v>
      </c>
      <c r="D45" s="305" t="s">
        <v>529</v>
      </c>
      <c r="E45" s="108" t="s">
        <v>530</v>
      </c>
      <c r="F45" s="275" t="s">
        <v>932</v>
      </c>
      <c r="G45" s="32">
        <v>71</v>
      </c>
    </row>
    <row r="46" spans="1:7" ht="22.5" customHeight="1">
      <c r="A46" s="340">
        <v>13</v>
      </c>
      <c r="B46" s="371" t="s">
        <v>14</v>
      </c>
      <c r="C46" s="371" t="s">
        <v>521</v>
      </c>
      <c r="D46" s="305" t="s">
        <v>529</v>
      </c>
      <c r="E46" s="108" t="s">
        <v>933</v>
      </c>
      <c r="F46" s="275" t="s">
        <v>934</v>
      </c>
      <c r="G46" s="32">
        <v>85</v>
      </c>
    </row>
    <row r="47" spans="1:7" ht="22.5" customHeight="1">
      <c r="A47" s="340">
        <v>14</v>
      </c>
      <c r="B47" s="371" t="s">
        <v>14</v>
      </c>
      <c r="C47" s="371" t="s">
        <v>521</v>
      </c>
      <c r="D47" s="305" t="s">
        <v>935</v>
      </c>
      <c r="E47" s="108" t="s">
        <v>527</v>
      </c>
      <c r="F47" s="343">
        <v>629610</v>
      </c>
      <c r="G47" s="32">
        <v>24</v>
      </c>
    </row>
    <row r="48" spans="1:7" ht="22.5" customHeight="1">
      <c r="A48" s="340">
        <v>15</v>
      </c>
      <c r="B48" s="371" t="s">
        <v>14</v>
      </c>
      <c r="C48" s="371" t="s">
        <v>521</v>
      </c>
      <c r="D48" s="305" t="s">
        <v>528</v>
      </c>
      <c r="E48" s="342" t="s">
        <v>528</v>
      </c>
      <c r="F48" s="275" t="s">
        <v>937</v>
      </c>
      <c r="G48" s="32">
        <v>26</v>
      </c>
    </row>
    <row r="49" spans="1:7" ht="22.5" customHeight="1">
      <c r="A49" s="340">
        <v>16</v>
      </c>
      <c r="B49" s="371" t="s">
        <v>14</v>
      </c>
      <c r="C49" s="371" t="s">
        <v>521</v>
      </c>
      <c r="D49" s="305" t="s">
        <v>528</v>
      </c>
      <c r="E49" s="108" t="s">
        <v>938</v>
      </c>
      <c r="F49" s="275" t="s">
        <v>939</v>
      </c>
      <c r="G49" s="32">
        <v>36</v>
      </c>
    </row>
    <row r="50" spans="1:7" ht="22.5" customHeight="1">
      <c r="A50" s="340">
        <v>17</v>
      </c>
      <c r="B50" s="371" t="s">
        <v>14</v>
      </c>
      <c r="C50" s="371" t="s">
        <v>521</v>
      </c>
      <c r="D50" s="305" t="s">
        <v>528</v>
      </c>
      <c r="E50" s="108" t="s">
        <v>940</v>
      </c>
      <c r="F50" s="275" t="s">
        <v>941</v>
      </c>
      <c r="G50" s="32">
        <v>32</v>
      </c>
    </row>
    <row r="51" spans="1:7" ht="22.5" customHeight="1">
      <c r="A51" s="340">
        <v>18</v>
      </c>
      <c r="B51" s="371" t="s">
        <v>14</v>
      </c>
      <c r="C51" s="371" t="s">
        <v>521</v>
      </c>
      <c r="D51" s="373" t="s">
        <v>527</v>
      </c>
      <c r="E51" s="373" t="s">
        <v>521</v>
      </c>
      <c r="F51" s="343">
        <v>629248</v>
      </c>
      <c r="G51" s="52">
        <v>36.36</v>
      </c>
    </row>
  </sheetData>
  <mergeCells count="1">
    <mergeCell ref="C1:E1"/>
  </mergeCells>
  <phoneticPr fontId="3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1" manualBreakCount="1">
    <brk id="27" max="5" man="1"/>
  </row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Sheet99"/>
  <dimension ref="A1:H137"/>
  <sheetViews>
    <sheetView view="pageBreakPreview" zoomScaleSheetLayoutView="100" workbookViewId="0">
      <selection activeCell="M15" sqref="M15"/>
    </sheetView>
  </sheetViews>
  <sheetFormatPr defaultColWidth="8.85546875" defaultRowHeight="21" customHeight="1"/>
  <cols>
    <col min="1" max="1" width="8.5703125" style="54" customWidth="1"/>
    <col min="2" max="2" width="20.5703125" style="55" customWidth="1"/>
    <col min="3" max="3" width="15.7109375" style="20" customWidth="1"/>
    <col min="4" max="4" width="22" style="20" customWidth="1"/>
    <col min="5" max="5" width="20.85546875" style="55" customWidth="1"/>
    <col min="6" max="6" width="21.140625" style="54" customWidth="1"/>
    <col min="7" max="7" width="15.7109375" style="54" hidden="1" customWidth="1"/>
    <col min="8" max="8" width="22.7109375" style="54" hidden="1" customWidth="1"/>
    <col min="9" max="16384" width="8.85546875" style="20"/>
  </cols>
  <sheetData>
    <row r="1" spans="1:8" ht="27" customHeight="1">
      <c r="C1" s="662" t="s">
        <v>1091</v>
      </c>
      <c r="D1" s="662"/>
      <c r="E1" s="662"/>
    </row>
    <row r="2" spans="1:8" s="56" customFormat="1" ht="33.75" customHeight="1">
      <c r="A2" s="425" t="s">
        <v>51</v>
      </c>
      <c r="B2" s="17" t="s">
        <v>696</v>
      </c>
      <c r="C2" s="425" t="s">
        <v>22</v>
      </c>
      <c r="D2" s="425" t="s">
        <v>23</v>
      </c>
      <c r="E2" s="425" t="s">
        <v>86</v>
      </c>
      <c r="F2" s="212" t="s">
        <v>25</v>
      </c>
      <c r="G2" s="8" t="s">
        <v>26</v>
      </c>
      <c r="H2" s="425" t="s">
        <v>531</v>
      </c>
    </row>
    <row r="3" spans="1:8" ht="22.5" customHeight="1">
      <c r="A3" s="407">
        <v>1</v>
      </c>
      <c r="B3" s="411" t="s">
        <v>6</v>
      </c>
      <c r="C3" s="323" t="s">
        <v>522</v>
      </c>
      <c r="D3" s="411" t="s">
        <v>987</v>
      </c>
      <c r="E3" s="408" t="s">
        <v>547</v>
      </c>
      <c r="F3" s="410" t="s">
        <v>1002</v>
      </c>
    </row>
    <row r="4" spans="1:8" ht="22.5" customHeight="1">
      <c r="A4" s="675">
        <v>2</v>
      </c>
      <c r="B4" s="411" t="s">
        <v>6</v>
      </c>
      <c r="C4" s="323" t="s">
        <v>522</v>
      </c>
      <c r="D4" s="411" t="s">
        <v>987</v>
      </c>
      <c r="E4" s="717" t="s">
        <v>537</v>
      </c>
      <c r="F4" s="410" t="s">
        <v>1003</v>
      </c>
    </row>
    <row r="5" spans="1:8" ht="22.5" customHeight="1">
      <c r="A5" s="676"/>
      <c r="B5" s="411" t="s">
        <v>6</v>
      </c>
      <c r="C5" s="323" t="s">
        <v>522</v>
      </c>
      <c r="D5" s="411" t="s">
        <v>537</v>
      </c>
      <c r="E5" s="718"/>
      <c r="F5" s="410">
        <v>629156</v>
      </c>
    </row>
    <row r="6" spans="1:8" ht="22.5" customHeight="1">
      <c r="A6" s="675">
        <v>3</v>
      </c>
      <c r="B6" s="411" t="s">
        <v>6</v>
      </c>
      <c r="C6" s="323" t="s">
        <v>522</v>
      </c>
      <c r="D6" s="411" t="s">
        <v>522</v>
      </c>
      <c r="E6" s="717" t="s">
        <v>545</v>
      </c>
      <c r="F6" s="772" t="s">
        <v>1004</v>
      </c>
    </row>
    <row r="7" spans="1:8" ht="22.5" customHeight="1">
      <c r="A7" s="676"/>
      <c r="B7" s="411" t="s">
        <v>6</v>
      </c>
      <c r="C7" s="323" t="s">
        <v>522</v>
      </c>
      <c r="D7" s="411" t="s">
        <v>541</v>
      </c>
      <c r="E7" s="718"/>
      <c r="F7" s="796"/>
    </row>
    <row r="8" spans="1:8" ht="22.5" customHeight="1">
      <c r="A8" s="407">
        <v>4</v>
      </c>
      <c r="B8" s="411" t="s">
        <v>6</v>
      </c>
      <c r="C8" s="323" t="s">
        <v>522</v>
      </c>
      <c r="D8" s="411" t="s">
        <v>522</v>
      </c>
      <c r="E8" s="406" t="s">
        <v>552</v>
      </c>
      <c r="F8" s="410" t="s">
        <v>1005</v>
      </c>
    </row>
    <row r="9" spans="1:8" ht="22.5" customHeight="1">
      <c r="A9" s="675">
        <v>5</v>
      </c>
      <c r="B9" s="411" t="s">
        <v>6</v>
      </c>
      <c r="C9" s="323" t="s">
        <v>522</v>
      </c>
      <c r="D9" s="411" t="s">
        <v>522</v>
      </c>
      <c r="E9" s="717" t="s">
        <v>557</v>
      </c>
      <c r="F9" s="410" t="s">
        <v>1006</v>
      </c>
    </row>
    <row r="10" spans="1:8" ht="22.5" customHeight="1">
      <c r="A10" s="676"/>
      <c r="B10" s="411" t="s">
        <v>6</v>
      </c>
      <c r="C10" s="323" t="s">
        <v>522</v>
      </c>
      <c r="D10" s="411" t="s">
        <v>541</v>
      </c>
      <c r="E10" s="718"/>
      <c r="F10" s="410">
        <v>629438</v>
      </c>
    </row>
    <row r="11" spans="1:8" ht="22.5" customHeight="1">
      <c r="A11" s="407">
        <v>6</v>
      </c>
      <c r="B11" s="411" t="s">
        <v>6</v>
      </c>
      <c r="C11" s="323" t="s">
        <v>522</v>
      </c>
      <c r="D11" s="411" t="s">
        <v>539</v>
      </c>
      <c r="E11" s="406" t="s">
        <v>539</v>
      </c>
      <c r="F11" s="339">
        <v>629764</v>
      </c>
    </row>
    <row r="12" spans="1:8" ht="22.5" customHeight="1">
      <c r="A12" s="675">
        <v>7</v>
      </c>
      <c r="B12" s="411" t="s">
        <v>6</v>
      </c>
      <c r="C12" s="323" t="s">
        <v>522</v>
      </c>
      <c r="D12" s="411" t="s">
        <v>539</v>
      </c>
      <c r="E12" s="717" t="s">
        <v>561</v>
      </c>
      <c r="F12" s="339">
        <v>629492</v>
      </c>
    </row>
    <row r="13" spans="1:8" ht="22.5" customHeight="1">
      <c r="A13" s="676"/>
      <c r="B13" s="411" t="s">
        <v>6</v>
      </c>
      <c r="C13" s="323" t="s">
        <v>522</v>
      </c>
      <c r="D13" s="411" t="s">
        <v>543</v>
      </c>
      <c r="E13" s="718"/>
      <c r="F13" s="339">
        <v>629492</v>
      </c>
    </row>
    <row r="14" spans="1:8" ht="22.5" customHeight="1">
      <c r="A14" s="675">
        <v>8</v>
      </c>
      <c r="B14" s="411" t="s">
        <v>6</v>
      </c>
      <c r="C14" s="323" t="s">
        <v>522</v>
      </c>
      <c r="D14" s="411" t="s">
        <v>539</v>
      </c>
      <c r="E14" s="717" t="s">
        <v>565</v>
      </c>
      <c r="F14" s="410">
        <v>629605</v>
      </c>
    </row>
    <row r="15" spans="1:8" ht="22.5" customHeight="1">
      <c r="A15" s="676"/>
      <c r="B15" s="411" t="s">
        <v>6</v>
      </c>
      <c r="C15" s="323" t="s">
        <v>522</v>
      </c>
      <c r="D15" s="411" t="s">
        <v>543</v>
      </c>
      <c r="E15" s="718"/>
      <c r="F15" s="410">
        <v>629605</v>
      </c>
    </row>
    <row r="16" spans="1:8" ht="22.5" customHeight="1">
      <c r="A16" s="675">
        <v>9</v>
      </c>
      <c r="B16" s="411" t="s">
        <v>6</v>
      </c>
      <c r="C16" s="323" t="s">
        <v>522</v>
      </c>
      <c r="D16" s="411" t="s">
        <v>988</v>
      </c>
      <c r="E16" s="717" t="s">
        <v>534</v>
      </c>
      <c r="F16" s="410" t="s">
        <v>1007</v>
      </c>
    </row>
    <row r="17" spans="1:6" ht="22.5" customHeight="1">
      <c r="A17" s="676"/>
      <c r="B17" s="411" t="s">
        <v>6</v>
      </c>
      <c r="C17" s="323" t="s">
        <v>522</v>
      </c>
      <c r="D17" s="411" t="s">
        <v>989</v>
      </c>
      <c r="E17" s="718"/>
      <c r="F17" s="410">
        <v>628911</v>
      </c>
    </row>
    <row r="18" spans="1:6" ht="22.5" customHeight="1">
      <c r="A18" s="407">
        <v>10</v>
      </c>
      <c r="B18" s="411" t="s">
        <v>6</v>
      </c>
      <c r="C18" s="323" t="s">
        <v>522</v>
      </c>
      <c r="D18" s="411" t="s">
        <v>988</v>
      </c>
      <c r="E18" s="406" t="s">
        <v>1039</v>
      </c>
      <c r="F18" s="410">
        <v>628833</v>
      </c>
    </row>
    <row r="19" spans="1:6" ht="22.5" customHeight="1">
      <c r="A19" s="675">
        <v>11</v>
      </c>
      <c r="B19" s="411" t="s">
        <v>6</v>
      </c>
      <c r="C19" s="323" t="s">
        <v>522</v>
      </c>
      <c r="D19" s="411" t="s">
        <v>988</v>
      </c>
      <c r="E19" s="717" t="s">
        <v>551</v>
      </c>
      <c r="F19" s="410" t="s">
        <v>1008</v>
      </c>
    </row>
    <row r="20" spans="1:6" ht="22.5" customHeight="1">
      <c r="A20" s="795"/>
      <c r="B20" s="411" t="s">
        <v>6</v>
      </c>
      <c r="C20" s="323" t="s">
        <v>522</v>
      </c>
      <c r="D20" s="411" t="s">
        <v>548</v>
      </c>
      <c r="E20" s="766"/>
      <c r="F20" s="410">
        <v>629691</v>
      </c>
    </row>
    <row r="21" spans="1:6" ht="22.5" customHeight="1">
      <c r="A21" s="676"/>
      <c r="B21" s="411" t="s">
        <v>6</v>
      </c>
      <c r="C21" s="323" t="s">
        <v>522</v>
      </c>
      <c r="D21" s="411" t="s">
        <v>989</v>
      </c>
      <c r="E21" s="718"/>
      <c r="F21" s="410">
        <v>629691</v>
      </c>
    </row>
    <row r="22" spans="1:6" ht="22.5" customHeight="1">
      <c r="A22" s="675">
        <v>12</v>
      </c>
      <c r="B22" s="411" t="s">
        <v>6</v>
      </c>
      <c r="C22" s="323" t="s">
        <v>522</v>
      </c>
      <c r="D22" s="411" t="s">
        <v>988</v>
      </c>
      <c r="E22" s="717" t="s">
        <v>562</v>
      </c>
      <c r="F22" s="410" t="s">
        <v>1009</v>
      </c>
    </row>
    <row r="23" spans="1:6" ht="22.5" customHeight="1">
      <c r="A23" s="676"/>
      <c r="B23" s="411" t="s">
        <v>6</v>
      </c>
      <c r="C23" s="323" t="s">
        <v>522</v>
      </c>
      <c r="D23" s="411" t="s">
        <v>989</v>
      </c>
      <c r="E23" s="718"/>
      <c r="F23" s="410">
        <v>629493</v>
      </c>
    </row>
    <row r="24" spans="1:6" ht="22.5" customHeight="1">
      <c r="A24" s="675">
        <v>13</v>
      </c>
      <c r="B24" s="411" t="s">
        <v>6</v>
      </c>
      <c r="C24" s="323" t="s">
        <v>522</v>
      </c>
      <c r="D24" s="411" t="s">
        <v>548</v>
      </c>
      <c r="E24" s="717" t="s">
        <v>535</v>
      </c>
      <c r="F24" s="410">
        <v>628668</v>
      </c>
    </row>
    <row r="25" spans="1:6" ht="22.5" customHeight="1">
      <c r="A25" s="795"/>
      <c r="B25" s="411" t="s">
        <v>6</v>
      </c>
      <c r="C25" s="323" t="s">
        <v>522</v>
      </c>
      <c r="D25" s="411" t="s">
        <v>989</v>
      </c>
      <c r="E25" s="766"/>
      <c r="F25" s="410">
        <v>628668</v>
      </c>
    </row>
    <row r="26" spans="1:6" ht="22.5" customHeight="1">
      <c r="A26" s="676"/>
      <c r="B26" s="411" t="s">
        <v>6</v>
      </c>
      <c r="C26" s="323" t="s">
        <v>522</v>
      </c>
      <c r="D26" s="411" t="s">
        <v>532</v>
      </c>
      <c r="E26" s="718"/>
      <c r="F26" s="410">
        <v>628668</v>
      </c>
    </row>
    <row r="27" spans="1:6" ht="22.5" customHeight="1">
      <c r="A27" s="407">
        <v>14</v>
      </c>
      <c r="B27" s="411" t="s">
        <v>6</v>
      </c>
      <c r="C27" s="323" t="s">
        <v>522</v>
      </c>
      <c r="D27" s="411" t="s">
        <v>548</v>
      </c>
      <c r="E27" s="406" t="s">
        <v>549</v>
      </c>
      <c r="F27" s="410">
        <v>629108</v>
      </c>
    </row>
    <row r="28" spans="1:6" ht="22.5" customHeight="1">
      <c r="A28" s="675">
        <v>15</v>
      </c>
      <c r="B28" s="411" t="s">
        <v>6</v>
      </c>
      <c r="C28" s="323" t="s">
        <v>522</v>
      </c>
      <c r="D28" s="411" t="s">
        <v>989</v>
      </c>
      <c r="E28" s="728" t="s">
        <v>1012</v>
      </c>
      <c r="F28" s="410">
        <v>629435</v>
      </c>
    </row>
    <row r="29" spans="1:6" ht="22.5" customHeight="1">
      <c r="A29" s="676"/>
      <c r="B29" s="411" t="s">
        <v>6</v>
      </c>
      <c r="C29" s="323" t="s">
        <v>522</v>
      </c>
      <c r="D29" s="411" t="s">
        <v>536</v>
      </c>
      <c r="E29" s="779"/>
      <c r="F29" s="410">
        <v>629436</v>
      </c>
    </row>
    <row r="30" spans="1:6" ht="22.5" customHeight="1">
      <c r="A30" s="407">
        <v>16</v>
      </c>
      <c r="B30" s="411" t="s">
        <v>6</v>
      </c>
      <c r="C30" s="323" t="s">
        <v>522</v>
      </c>
      <c r="D30" s="411" t="s">
        <v>541</v>
      </c>
      <c r="E30" s="406" t="s">
        <v>542</v>
      </c>
      <c r="F30" s="410">
        <v>628908</v>
      </c>
    </row>
    <row r="31" spans="1:6" ht="22.5" customHeight="1">
      <c r="A31" s="407">
        <v>17</v>
      </c>
      <c r="B31" s="411" t="s">
        <v>6</v>
      </c>
      <c r="C31" s="323" t="s">
        <v>522</v>
      </c>
      <c r="D31" s="411" t="s">
        <v>541</v>
      </c>
      <c r="E31" s="406" t="s">
        <v>541</v>
      </c>
      <c r="F31" s="410">
        <v>628923</v>
      </c>
    </row>
    <row r="32" spans="1:6" ht="22.5" customHeight="1">
      <c r="A32" s="407">
        <v>18</v>
      </c>
      <c r="B32" s="411" t="s">
        <v>6</v>
      </c>
      <c r="C32" s="323" t="s">
        <v>522</v>
      </c>
      <c r="D32" s="411" t="s">
        <v>554</v>
      </c>
      <c r="E32" s="406" t="s">
        <v>555</v>
      </c>
      <c r="F32" s="410">
        <v>629328</v>
      </c>
    </row>
    <row r="33" spans="1:6" ht="22.5" customHeight="1">
      <c r="A33" s="675">
        <v>19</v>
      </c>
      <c r="B33" s="411" t="s">
        <v>6</v>
      </c>
      <c r="C33" s="323" t="s">
        <v>522</v>
      </c>
      <c r="D33" s="411" t="s">
        <v>554</v>
      </c>
      <c r="E33" s="717" t="s">
        <v>558</v>
      </c>
      <c r="F33" s="410">
        <v>629454</v>
      </c>
    </row>
    <row r="34" spans="1:6" ht="22.5" customHeight="1">
      <c r="A34" s="676"/>
      <c r="B34" s="411" t="s">
        <v>6</v>
      </c>
      <c r="C34" s="323" t="s">
        <v>522</v>
      </c>
      <c r="D34" s="411" t="s">
        <v>209</v>
      </c>
      <c r="E34" s="718"/>
      <c r="F34" s="410">
        <v>629453</v>
      </c>
    </row>
    <row r="35" spans="1:6" ht="22.5" customHeight="1">
      <c r="A35" s="407">
        <v>20</v>
      </c>
      <c r="B35" s="411" t="s">
        <v>6</v>
      </c>
      <c r="C35" s="323" t="s">
        <v>522</v>
      </c>
      <c r="D35" s="411" t="s">
        <v>554</v>
      </c>
      <c r="E35" s="406" t="s">
        <v>559</v>
      </c>
      <c r="F35" s="410">
        <v>629455</v>
      </c>
    </row>
    <row r="36" spans="1:6" ht="22.5" customHeight="1">
      <c r="A36" s="407">
        <v>21</v>
      </c>
      <c r="B36" s="411" t="s">
        <v>6</v>
      </c>
      <c r="C36" s="323" t="s">
        <v>522</v>
      </c>
      <c r="D36" s="411" t="s">
        <v>554</v>
      </c>
      <c r="E36" s="406" t="s">
        <v>560</v>
      </c>
      <c r="F36" s="410">
        <v>629467</v>
      </c>
    </row>
    <row r="37" spans="1:6" ht="22.5" customHeight="1">
      <c r="A37" s="407">
        <v>22</v>
      </c>
      <c r="B37" s="411" t="s">
        <v>6</v>
      </c>
      <c r="C37" s="323" t="s">
        <v>522</v>
      </c>
      <c r="D37" s="411" t="s">
        <v>532</v>
      </c>
      <c r="E37" s="406" t="s">
        <v>533</v>
      </c>
      <c r="F37" s="410">
        <v>628650</v>
      </c>
    </row>
    <row r="38" spans="1:6" ht="22.5" customHeight="1">
      <c r="A38" s="407">
        <v>23</v>
      </c>
      <c r="B38" s="411" t="s">
        <v>6</v>
      </c>
      <c r="C38" s="323" t="s">
        <v>522</v>
      </c>
      <c r="D38" s="411" t="s">
        <v>532</v>
      </c>
      <c r="E38" s="406" t="s">
        <v>553</v>
      </c>
      <c r="F38" s="410">
        <v>629307</v>
      </c>
    </row>
    <row r="39" spans="1:6" ht="22.5" customHeight="1">
      <c r="A39" s="407">
        <v>24</v>
      </c>
      <c r="B39" s="411" t="s">
        <v>6</v>
      </c>
      <c r="C39" s="323" t="s">
        <v>522</v>
      </c>
      <c r="D39" s="411" t="s">
        <v>209</v>
      </c>
      <c r="E39" s="406" t="s">
        <v>550</v>
      </c>
      <c r="F39" s="410">
        <v>629174</v>
      </c>
    </row>
    <row r="40" spans="1:6" ht="22.5" customHeight="1">
      <c r="A40" s="407">
        <v>25</v>
      </c>
      <c r="B40" s="411" t="s">
        <v>6</v>
      </c>
      <c r="C40" s="323" t="s">
        <v>522</v>
      </c>
      <c r="D40" s="411" t="s">
        <v>209</v>
      </c>
      <c r="E40" s="406" t="s">
        <v>563</v>
      </c>
      <c r="F40" s="410">
        <v>629592</v>
      </c>
    </row>
    <row r="41" spans="1:6" ht="22.5" customHeight="1">
      <c r="A41" s="407">
        <v>26</v>
      </c>
      <c r="B41" s="411" t="s">
        <v>6</v>
      </c>
      <c r="C41" s="323" t="s">
        <v>522</v>
      </c>
      <c r="D41" s="411" t="s">
        <v>537</v>
      </c>
      <c r="E41" s="406" t="s">
        <v>538</v>
      </c>
      <c r="F41" s="410">
        <v>628752</v>
      </c>
    </row>
    <row r="42" spans="1:6" ht="22.5" customHeight="1">
      <c r="A42" s="407">
        <v>27</v>
      </c>
      <c r="B42" s="411" t="s">
        <v>6</v>
      </c>
      <c r="C42" s="323" t="s">
        <v>522</v>
      </c>
      <c r="D42" s="411" t="s">
        <v>537</v>
      </c>
      <c r="E42" s="406" t="s">
        <v>546</v>
      </c>
      <c r="F42" s="410">
        <v>628993</v>
      </c>
    </row>
    <row r="43" spans="1:6" ht="22.5" customHeight="1">
      <c r="A43" s="407">
        <v>28</v>
      </c>
      <c r="B43" s="411" t="s">
        <v>6</v>
      </c>
      <c r="C43" s="323" t="s">
        <v>522</v>
      </c>
      <c r="D43" s="411" t="s">
        <v>536</v>
      </c>
      <c r="E43" s="406" t="s">
        <v>536</v>
      </c>
      <c r="F43" s="410">
        <v>629166</v>
      </c>
    </row>
    <row r="44" spans="1:6" ht="22.5" customHeight="1">
      <c r="A44" s="407">
        <v>29</v>
      </c>
      <c r="B44" s="411" t="s">
        <v>6</v>
      </c>
      <c r="C44" s="323" t="s">
        <v>522</v>
      </c>
      <c r="D44" s="411" t="s">
        <v>556</v>
      </c>
      <c r="E44" s="406" t="s">
        <v>540</v>
      </c>
      <c r="F44" s="410" t="s">
        <v>1010</v>
      </c>
    </row>
    <row r="45" spans="1:6" ht="22.5" customHeight="1">
      <c r="A45" s="407">
        <v>30</v>
      </c>
      <c r="B45" s="411" t="s">
        <v>6</v>
      </c>
      <c r="C45" s="323" t="s">
        <v>522</v>
      </c>
      <c r="D45" s="411" t="s">
        <v>556</v>
      </c>
      <c r="E45" s="406" t="s">
        <v>556</v>
      </c>
      <c r="F45" s="410" t="s">
        <v>1011</v>
      </c>
    </row>
    <row r="46" spans="1:6" ht="22.5" customHeight="1">
      <c r="A46" s="407">
        <v>31</v>
      </c>
      <c r="B46" s="411" t="s">
        <v>6</v>
      </c>
      <c r="C46" s="323" t="s">
        <v>522</v>
      </c>
      <c r="D46" s="411" t="s">
        <v>543</v>
      </c>
      <c r="E46" s="406" t="s">
        <v>544</v>
      </c>
      <c r="F46" s="410">
        <v>629763</v>
      </c>
    </row>
    <row r="47" spans="1:6" ht="22.5" customHeight="1">
      <c r="A47" s="407">
        <v>32</v>
      </c>
      <c r="B47" s="411" t="s">
        <v>6</v>
      </c>
      <c r="C47" s="323" t="s">
        <v>522</v>
      </c>
      <c r="D47" s="411" t="s">
        <v>543</v>
      </c>
      <c r="E47" s="406" t="s">
        <v>564</v>
      </c>
      <c r="F47" s="410">
        <v>629604</v>
      </c>
    </row>
    <row r="48" spans="1:6" ht="22.5" customHeight="1">
      <c r="A48" s="407">
        <v>1</v>
      </c>
      <c r="B48" s="411" t="s">
        <v>14</v>
      </c>
      <c r="C48" s="323" t="s">
        <v>522</v>
      </c>
      <c r="D48" s="411" t="s">
        <v>987</v>
      </c>
      <c r="E48" s="408" t="s">
        <v>547</v>
      </c>
      <c r="F48" s="410" t="s">
        <v>1002</v>
      </c>
    </row>
    <row r="49" spans="1:6" ht="22.5" customHeight="1">
      <c r="A49" s="675">
        <v>2</v>
      </c>
      <c r="B49" s="411" t="s">
        <v>14</v>
      </c>
      <c r="C49" s="323" t="s">
        <v>522</v>
      </c>
      <c r="D49" s="411" t="s">
        <v>987</v>
      </c>
      <c r="E49" s="717" t="s">
        <v>537</v>
      </c>
      <c r="F49" s="410" t="s">
        <v>1003</v>
      </c>
    </row>
    <row r="50" spans="1:6" ht="22.5" customHeight="1">
      <c r="A50" s="676"/>
      <c r="B50" s="411" t="s">
        <v>14</v>
      </c>
      <c r="C50" s="323" t="s">
        <v>522</v>
      </c>
      <c r="D50" s="411" t="s">
        <v>537</v>
      </c>
      <c r="E50" s="718"/>
      <c r="F50" s="410">
        <v>629156</v>
      </c>
    </row>
    <row r="51" spans="1:6" ht="22.5" customHeight="1">
      <c r="A51" s="675">
        <v>3</v>
      </c>
      <c r="B51" s="411" t="s">
        <v>14</v>
      </c>
      <c r="C51" s="323" t="s">
        <v>522</v>
      </c>
      <c r="D51" s="411" t="s">
        <v>522</v>
      </c>
      <c r="E51" s="717" t="s">
        <v>545</v>
      </c>
      <c r="F51" s="772" t="s">
        <v>1004</v>
      </c>
    </row>
    <row r="52" spans="1:6" ht="22.5" customHeight="1">
      <c r="A52" s="676"/>
      <c r="B52" s="411" t="s">
        <v>14</v>
      </c>
      <c r="C52" s="323" t="s">
        <v>522</v>
      </c>
      <c r="D52" s="411" t="s">
        <v>541</v>
      </c>
      <c r="E52" s="718"/>
      <c r="F52" s="796"/>
    </row>
    <row r="53" spans="1:6" ht="22.5" customHeight="1">
      <c r="A53" s="407">
        <v>4</v>
      </c>
      <c r="B53" s="411" t="s">
        <v>14</v>
      </c>
      <c r="C53" s="323" t="s">
        <v>522</v>
      </c>
      <c r="D53" s="411" t="s">
        <v>522</v>
      </c>
      <c r="E53" s="406" t="s">
        <v>552</v>
      </c>
      <c r="F53" s="410" t="s">
        <v>1005</v>
      </c>
    </row>
    <row r="54" spans="1:6" ht="22.5" customHeight="1">
      <c r="A54" s="675">
        <v>5</v>
      </c>
      <c r="B54" s="411" t="s">
        <v>14</v>
      </c>
      <c r="C54" s="323" t="s">
        <v>522</v>
      </c>
      <c r="D54" s="411" t="s">
        <v>522</v>
      </c>
      <c r="E54" s="717" t="s">
        <v>557</v>
      </c>
      <c r="F54" s="410" t="s">
        <v>1006</v>
      </c>
    </row>
    <row r="55" spans="1:6" ht="22.5" customHeight="1">
      <c r="A55" s="676"/>
      <c r="B55" s="411" t="s">
        <v>14</v>
      </c>
      <c r="C55" s="323" t="s">
        <v>522</v>
      </c>
      <c r="D55" s="411" t="s">
        <v>541</v>
      </c>
      <c r="E55" s="718"/>
      <c r="F55" s="410">
        <v>629438</v>
      </c>
    </row>
    <row r="56" spans="1:6" ht="22.5" customHeight="1">
      <c r="A56" s="407">
        <v>6</v>
      </c>
      <c r="B56" s="411" t="s">
        <v>14</v>
      </c>
      <c r="C56" s="323" t="s">
        <v>522</v>
      </c>
      <c r="D56" s="411" t="s">
        <v>539</v>
      </c>
      <c r="E56" s="406" t="s">
        <v>539</v>
      </c>
      <c r="F56" s="339">
        <v>629764</v>
      </c>
    </row>
    <row r="57" spans="1:6" ht="22.5" customHeight="1">
      <c r="A57" s="675">
        <v>7</v>
      </c>
      <c r="B57" s="411" t="s">
        <v>14</v>
      </c>
      <c r="C57" s="323" t="s">
        <v>522</v>
      </c>
      <c r="D57" s="411" t="s">
        <v>539</v>
      </c>
      <c r="E57" s="717" t="s">
        <v>561</v>
      </c>
      <c r="F57" s="339">
        <v>629492</v>
      </c>
    </row>
    <row r="58" spans="1:6" ht="22.5" customHeight="1">
      <c r="A58" s="676"/>
      <c r="B58" s="411" t="s">
        <v>14</v>
      </c>
      <c r="C58" s="323" t="s">
        <v>522</v>
      </c>
      <c r="D58" s="411" t="s">
        <v>543</v>
      </c>
      <c r="E58" s="718"/>
      <c r="F58" s="339">
        <v>629492</v>
      </c>
    </row>
    <row r="59" spans="1:6" ht="22.5" customHeight="1">
      <c r="A59" s="675">
        <v>8</v>
      </c>
      <c r="B59" s="411" t="s">
        <v>14</v>
      </c>
      <c r="C59" s="323" t="s">
        <v>522</v>
      </c>
      <c r="D59" s="411" t="s">
        <v>539</v>
      </c>
      <c r="E59" s="717" t="s">
        <v>565</v>
      </c>
      <c r="F59" s="410">
        <v>629605</v>
      </c>
    </row>
    <row r="60" spans="1:6" ht="22.5" customHeight="1">
      <c r="A60" s="676"/>
      <c r="B60" s="411" t="s">
        <v>14</v>
      </c>
      <c r="C60" s="323" t="s">
        <v>522</v>
      </c>
      <c r="D60" s="411" t="s">
        <v>543</v>
      </c>
      <c r="E60" s="718"/>
      <c r="F60" s="410">
        <v>629605</v>
      </c>
    </row>
    <row r="61" spans="1:6" ht="22.5" customHeight="1">
      <c r="A61" s="675">
        <v>9</v>
      </c>
      <c r="B61" s="411" t="s">
        <v>14</v>
      </c>
      <c r="C61" s="323" t="s">
        <v>522</v>
      </c>
      <c r="D61" s="411" t="s">
        <v>988</v>
      </c>
      <c r="E61" s="717" t="s">
        <v>534</v>
      </c>
      <c r="F61" s="410" t="s">
        <v>1007</v>
      </c>
    </row>
    <row r="62" spans="1:6" ht="22.5" customHeight="1">
      <c r="A62" s="676"/>
      <c r="B62" s="411" t="s">
        <v>14</v>
      </c>
      <c r="C62" s="323" t="s">
        <v>522</v>
      </c>
      <c r="D62" s="411" t="s">
        <v>989</v>
      </c>
      <c r="E62" s="718"/>
      <c r="F62" s="410">
        <v>628911</v>
      </c>
    </row>
    <row r="63" spans="1:6" ht="22.5" customHeight="1">
      <c r="A63" s="407">
        <v>10</v>
      </c>
      <c r="B63" s="411" t="s">
        <v>14</v>
      </c>
      <c r="C63" s="323" t="s">
        <v>522</v>
      </c>
      <c r="D63" s="411" t="s">
        <v>988</v>
      </c>
      <c r="E63" s="406" t="s">
        <v>1039</v>
      </c>
      <c r="F63" s="410">
        <v>628833</v>
      </c>
    </row>
    <row r="64" spans="1:6" ht="22.5" customHeight="1">
      <c r="A64" s="675">
        <v>11</v>
      </c>
      <c r="B64" s="411" t="s">
        <v>14</v>
      </c>
      <c r="C64" s="323" t="s">
        <v>522</v>
      </c>
      <c r="D64" s="411" t="s">
        <v>988</v>
      </c>
      <c r="E64" s="717" t="s">
        <v>551</v>
      </c>
      <c r="F64" s="410" t="s">
        <v>1008</v>
      </c>
    </row>
    <row r="65" spans="1:6" ht="22.5" customHeight="1">
      <c r="A65" s="795"/>
      <c r="B65" s="411" t="s">
        <v>14</v>
      </c>
      <c r="C65" s="323" t="s">
        <v>522</v>
      </c>
      <c r="D65" s="411" t="s">
        <v>548</v>
      </c>
      <c r="E65" s="766"/>
      <c r="F65" s="410">
        <v>629691</v>
      </c>
    </row>
    <row r="66" spans="1:6" ht="22.5" customHeight="1">
      <c r="A66" s="676"/>
      <c r="B66" s="411" t="s">
        <v>14</v>
      </c>
      <c r="C66" s="323" t="s">
        <v>522</v>
      </c>
      <c r="D66" s="411" t="s">
        <v>989</v>
      </c>
      <c r="E66" s="718"/>
      <c r="F66" s="410">
        <v>629691</v>
      </c>
    </row>
    <row r="67" spans="1:6" ht="22.5" customHeight="1">
      <c r="A67" s="675">
        <v>12</v>
      </c>
      <c r="B67" s="411" t="s">
        <v>14</v>
      </c>
      <c r="C67" s="323" t="s">
        <v>522</v>
      </c>
      <c r="D67" s="411" t="s">
        <v>988</v>
      </c>
      <c r="E67" s="717" t="s">
        <v>562</v>
      </c>
      <c r="F67" s="410" t="s">
        <v>1009</v>
      </c>
    </row>
    <row r="68" spans="1:6" ht="22.5" customHeight="1">
      <c r="A68" s="676"/>
      <c r="B68" s="411" t="s">
        <v>14</v>
      </c>
      <c r="C68" s="323" t="s">
        <v>522</v>
      </c>
      <c r="D68" s="411" t="s">
        <v>989</v>
      </c>
      <c r="E68" s="718"/>
      <c r="F68" s="410">
        <v>629493</v>
      </c>
    </row>
    <row r="69" spans="1:6" ht="22.5" customHeight="1">
      <c r="A69" s="675">
        <v>13</v>
      </c>
      <c r="B69" s="411" t="s">
        <v>14</v>
      </c>
      <c r="C69" s="323" t="s">
        <v>522</v>
      </c>
      <c r="D69" s="411" t="s">
        <v>548</v>
      </c>
      <c r="E69" s="717" t="s">
        <v>535</v>
      </c>
      <c r="F69" s="410">
        <v>628668</v>
      </c>
    </row>
    <row r="70" spans="1:6" ht="22.5" customHeight="1">
      <c r="A70" s="795"/>
      <c r="B70" s="411" t="s">
        <v>14</v>
      </c>
      <c r="C70" s="323" t="s">
        <v>522</v>
      </c>
      <c r="D70" s="411" t="s">
        <v>989</v>
      </c>
      <c r="E70" s="766"/>
      <c r="F70" s="410">
        <v>628668</v>
      </c>
    </row>
    <row r="71" spans="1:6" ht="22.5" customHeight="1">
      <c r="A71" s="676"/>
      <c r="B71" s="411" t="s">
        <v>14</v>
      </c>
      <c r="C71" s="323" t="s">
        <v>522</v>
      </c>
      <c r="D71" s="411" t="s">
        <v>532</v>
      </c>
      <c r="E71" s="718"/>
      <c r="F71" s="410">
        <v>628668</v>
      </c>
    </row>
    <row r="72" spans="1:6" ht="22.5" customHeight="1">
      <c r="A72" s="407">
        <v>14</v>
      </c>
      <c r="B72" s="411" t="s">
        <v>14</v>
      </c>
      <c r="C72" s="323" t="s">
        <v>522</v>
      </c>
      <c r="D72" s="411" t="s">
        <v>548</v>
      </c>
      <c r="E72" s="406" t="s">
        <v>549</v>
      </c>
      <c r="F72" s="410">
        <v>629108</v>
      </c>
    </row>
    <row r="73" spans="1:6" ht="22.5" customHeight="1">
      <c r="A73" s="675">
        <v>15</v>
      </c>
      <c r="B73" s="411" t="s">
        <v>14</v>
      </c>
      <c r="C73" s="323" t="s">
        <v>522</v>
      </c>
      <c r="D73" s="411" t="s">
        <v>989</v>
      </c>
      <c r="E73" s="728" t="s">
        <v>1012</v>
      </c>
      <c r="F73" s="410">
        <v>629435</v>
      </c>
    </row>
    <row r="74" spans="1:6" ht="22.5" customHeight="1">
      <c r="A74" s="676"/>
      <c r="B74" s="411" t="s">
        <v>14</v>
      </c>
      <c r="C74" s="323" t="s">
        <v>522</v>
      </c>
      <c r="D74" s="411" t="s">
        <v>536</v>
      </c>
      <c r="E74" s="779"/>
      <c r="F74" s="410">
        <v>629436</v>
      </c>
    </row>
    <row r="75" spans="1:6" ht="22.5" customHeight="1">
      <c r="A75" s="407">
        <v>16</v>
      </c>
      <c r="B75" s="411" t="s">
        <v>14</v>
      </c>
      <c r="C75" s="323" t="s">
        <v>522</v>
      </c>
      <c r="D75" s="411" t="s">
        <v>541</v>
      </c>
      <c r="E75" s="406" t="s">
        <v>542</v>
      </c>
      <c r="F75" s="410">
        <v>628908</v>
      </c>
    </row>
    <row r="76" spans="1:6" ht="22.5" customHeight="1">
      <c r="A76" s="407">
        <v>17</v>
      </c>
      <c r="B76" s="411" t="s">
        <v>14</v>
      </c>
      <c r="C76" s="323" t="s">
        <v>522</v>
      </c>
      <c r="D76" s="411" t="s">
        <v>541</v>
      </c>
      <c r="E76" s="406" t="s">
        <v>541</v>
      </c>
      <c r="F76" s="410">
        <v>628923</v>
      </c>
    </row>
    <row r="77" spans="1:6" ht="22.5" customHeight="1">
      <c r="A77" s="407">
        <v>18</v>
      </c>
      <c r="B77" s="411" t="s">
        <v>14</v>
      </c>
      <c r="C77" s="323" t="s">
        <v>522</v>
      </c>
      <c r="D77" s="411" t="s">
        <v>554</v>
      </c>
      <c r="E77" s="406" t="s">
        <v>555</v>
      </c>
      <c r="F77" s="410">
        <v>629328</v>
      </c>
    </row>
    <row r="78" spans="1:6" ht="22.5" customHeight="1">
      <c r="A78" s="675">
        <v>19</v>
      </c>
      <c r="B78" s="411" t="s">
        <v>14</v>
      </c>
      <c r="C78" s="323" t="s">
        <v>522</v>
      </c>
      <c r="D78" s="411" t="s">
        <v>554</v>
      </c>
      <c r="E78" s="717" t="s">
        <v>558</v>
      </c>
      <c r="F78" s="410">
        <v>629454</v>
      </c>
    </row>
    <row r="79" spans="1:6" ht="22.5" customHeight="1">
      <c r="A79" s="676"/>
      <c r="B79" s="411" t="s">
        <v>14</v>
      </c>
      <c r="C79" s="323" t="s">
        <v>522</v>
      </c>
      <c r="D79" s="411" t="s">
        <v>209</v>
      </c>
      <c r="E79" s="718"/>
      <c r="F79" s="410">
        <v>629453</v>
      </c>
    </row>
    <row r="80" spans="1:6" ht="22.5" customHeight="1">
      <c r="A80" s="407">
        <v>20</v>
      </c>
      <c r="B80" s="411" t="s">
        <v>14</v>
      </c>
      <c r="C80" s="323" t="s">
        <v>522</v>
      </c>
      <c r="D80" s="411" t="s">
        <v>554</v>
      </c>
      <c r="E80" s="406" t="s">
        <v>559</v>
      </c>
      <c r="F80" s="410">
        <v>629455</v>
      </c>
    </row>
    <row r="81" spans="1:6" ht="22.5" customHeight="1">
      <c r="A81" s="407">
        <v>21</v>
      </c>
      <c r="B81" s="411" t="s">
        <v>14</v>
      </c>
      <c r="C81" s="323" t="s">
        <v>522</v>
      </c>
      <c r="D81" s="411" t="s">
        <v>554</v>
      </c>
      <c r="E81" s="406" t="s">
        <v>560</v>
      </c>
      <c r="F81" s="410">
        <v>629467</v>
      </c>
    </row>
    <row r="82" spans="1:6" ht="22.5" customHeight="1">
      <c r="A82" s="407">
        <v>22</v>
      </c>
      <c r="B82" s="411" t="s">
        <v>14</v>
      </c>
      <c r="C82" s="323" t="s">
        <v>522</v>
      </c>
      <c r="D82" s="411" t="s">
        <v>532</v>
      </c>
      <c r="E82" s="406" t="s">
        <v>533</v>
      </c>
      <c r="F82" s="410">
        <v>628650</v>
      </c>
    </row>
    <row r="83" spans="1:6" ht="22.5" customHeight="1">
      <c r="A83" s="407">
        <v>23</v>
      </c>
      <c r="B83" s="411" t="s">
        <v>14</v>
      </c>
      <c r="C83" s="323" t="s">
        <v>522</v>
      </c>
      <c r="D83" s="411" t="s">
        <v>532</v>
      </c>
      <c r="E83" s="406" t="s">
        <v>553</v>
      </c>
      <c r="F83" s="410">
        <v>629307</v>
      </c>
    </row>
    <row r="84" spans="1:6" ht="22.5" customHeight="1">
      <c r="A84" s="407">
        <v>24</v>
      </c>
      <c r="B84" s="411" t="s">
        <v>14</v>
      </c>
      <c r="C84" s="323" t="s">
        <v>522</v>
      </c>
      <c r="D84" s="411" t="s">
        <v>209</v>
      </c>
      <c r="E84" s="406" t="s">
        <v>550</v>
      </c>
      <c r="F84" s="410">
        <v>629174</v>
      </c>
    </row>
    <row r="85" spans="1:6" ht="22.5" customHeight="1">
      <c r="A85" s="407">
        <v>25</v>
      </c>
      <c r="B85" s="411" t="s">
        <v>14</v>
      </c>
      <c r="C85" s="323" t="s">
        <v>522</v>
      </c>
      <c r="D85" s="411" t="s">
        <v>209</v>
      </c>
      <c r="E85" s="406" t="s">
        <v>563</v>
      </c>
      <c r="F85" s="410">
        <v>629592</v>
      </c>
    </row>
    <row r="86" spans="1:6" ht="22.5" customHeight="1">
      <c r="A86" s="407">
        <v>26</v>
      </c>
      <c r="B86" s="411" t="s">
        <v>14</v>
      </c>
      <c r="C86" s="323" t="s">
        <v>522</v>
      </c>
      <c r="D86" s="411" t="s">
        <v>537</v>
      </c>
      <c r="E86" s="406" t="s">
        <v>538</v>
      </c>
      <c r="F86" s="410">
        <v>628752</v>
      </c>
    </row>
    <row r="87" spans="1:6" ht="22.5" customHeight="1">
      <c r="A87" s="407">
        <v>27</v>
      </c>
      <c r="B87" s="411" t="s">
        <v>14</v>
      </c>
      <c r="C87" s="323" t="s">
        <v>522</v>
      </c>
      <c r="D87" s="411" t="s">
        <v>537</v>
      </c>
      <c r="E87" s="406" t="s">
        <v>546</v>
      </c>
      <c r="F87" s="410">
        <v>628993</v>
      </c>
    </row>
    <row r="88" spans="1:6" ht="22.5" customHeight="1">
      <c r="A88" s="407">
        <v>28</v>
      </c>
      <c r="B88" s="411" t="s">
        <v>14</v>
      </c>
      <c r="C88" s="323" t="s">
        <v>522</v>
      </c>
      <c r="D88" s="411" t="s">
        <v>536</v>
      </c>
      <c r="E88" s="406" t="s">
        <v>536</v>
      </c>
      <c r="F88" s="410">
        <v>629166</v>
      </c>
    </row>
    <row r="89" spans="1:6" ht="22.5" customHeight="1">
      <c r="A89" s="407">
        <v>29</v>
      </c>
      <c r="B89" s="411" t="s">
        <v>14</v>
      </c>
      <c r="C89" s="323" t="s">
        <v>522</v>
      </c>
      <c r="D89" s="411" t="s">
        <v>556</v>
      </c>
      <c r="E89" s="406" t="s">
        <v>540</v>
      </c>
      <c r="F89" s="410" t="s">
        <v>1010</v>
      </c>
    </row>
    <row r="90" spans="1:6" ht="22.5" customHeight="1">
      <c r="A90" s="407">
        <v>30</v>
      </c>
      <c r="B90" s="411" t="s">
        <v>14</v>
      </c>
      <c r="C90" s="323" t="s">
        <v>522</v>
      </c>
      <c r="D90" s="411" t="s">
        <v>556</v>
      </c>
      <c r="E90" s="406" t="s">
        <v>556</v>
      </c>
      <c r="F90" s="410" t="s">
        <v>1011</v>
      </c>
    </row>
    <row r="91" spans="1:6" ht="22.5" customHeight="1">
      <c r="A91" s="407">
        <v>31</v>
      </c>
      <c r="B91" s="411" t="s">
        <v>14</v>
      </c>
      <c r="C91" s="323" t="s">
        <v>522</v>
      </c>
      <c r="D91" s="411" t="s">
        <v>543</v>
      </c>
      <c r="E91" s="406" t="s">
        <v>544</v>
      </c>
      <c r="F91" s="410">
        <v>629763</v>
      </c>
    </row>
    <row r="92" spans="1:6" ht="22.5" customHeight="1">
      <c r="A92" s="407">
        <v>32</v>
      </c>
      <c r="B92" s="411" t="s">
        <v>14</v>
      </c>
      <c r="C92" s="323" t="s">
        <v>522</v>
      </c>
      <c r="D92" s="411" t="s">
        <v>543</v>
      </c>
      <c r="E92" s="406" t="s">
        <v>564</v>
      </c>
      <c r="F92" s="410">
        <v>629604</v>
      </c>
    </row>
    <row r="93" spans="1:6" ht="22.5" customHeight="1">
      <c r="A93" s="407">
        <v>1</v>
      </c>
      <c r="B93" s="411" t="s">
        <v>7</v>
      </c>
      <c r="C93" s="323" t="s">
        <v>522</v>
      </c>
      <c r="D93" s="411" t="s">
        <v>987</v>
      </c>
      <c r="E93" s="408" t="s">
        <v>547</v>
      </c>
      <c r="F93" s="410" t="s">
        <v>1002</v>
      </c>
    </row>
    <row r="94" spans="1:6" ht="22.5" customHeight="1">
      <c r="A94" s="675">
        <v>2</v>
      </c>
      <c r="B94" s="411" t="s">
        <v>7</v>
      </c>
      <c r="C94" s="323" t="s">
        <v>522</v>
      </c>
      <c r="D94" s="411" t="s">
        <v>987</v>
      </c>
      <c r="E94" s="717" t="s">
        <v>537</v>
      </c>
      <c r="F94" s="410" t="s">
        <v>1003</v>
      </c>
    </row>
    <row r="95" spans="1:6" ht="22.5" customHeight="1">
      <c r="A95" s="676"/>
      <c r="B95" s="411" t="s">
        <v>7</v>
      </c>
      <c r="C95" s="323" t="s">
        <v>522</v>
      </c>
      <c r="D95" s="411" t="s">
        <v>537</v>
      </c>
      <c r="E95" s="718"/>
      <c r="F95" s="410">
        <v>629156</v>
      </c>
    </row>
    <row r="96" spans="1:6" ht="22.5" customHeight="1">
      <c r="A96" s="675">
        <v>3</v>
      </c>
      <c r="B96" s="411" t="s">
        <v>7</v>
      </c>
      <c r="C96" s="323" t="s">
        <v>522</v>
      </c>
      <c r="D96" s="411" t="s">
        <v>522</v>
      </c>
      <c r="E96" s="717" t="s">
        <v>545</v>
      </c>
      <c r="F96" s="772" t="s">
        <v>1004</v>
      </c>
    </row>
    <row r="97" spans="1:6" ht="22.5" customHeight="1">
      <c r="A97" s="676"/>
      <c r="B97" s="411" t="s">
        <v>7</v>
      </c>
      <c r="C97" s="323" t="s">
        <v>522</v>
      </c>
      <c r="D97" s="411" t="s">
        <v>541</v>
      </c>
      <c r="E97" s="718"/>
      <c r="F97" s="796"/>
    </row>
    <row r="98" spans="1:6" ht="22.5" customHeight="1">
      <c r="A98" s="407">
        <v>4</v>
      </c>
      <c r="B98" s="411" t="s">
        <v>7</v>
      </c>
      <c r="C98" s="323" t="s">
        <v>522</v>
      </c>
      <c r="D98" s="411" t="s">
        <v>522</v>
      </c>
      <c r="E98" s="406" t="s">
        <v>552</v>
      </c>
      <c r="F98" s="410" t="s">
        <v>1005</v>
      </c>
    </row>
    <row r="99" spans="1:6" ht="22.5" customHeight="1">
      <c r="A99" s="675">
        <v>5</v>
      </c>
      <c r="B99" s="411" t="s">
        <v>7</v>
      </c>
      <c r="C99" s="323" t="s">
        <v>522</v>
      </c>
      <c r="D99" s="411" t="s">
        <v>522</v>
      </c>
      <c r="E99" s="717" t="s">
        <v>557</v>
      </c>
      <c r="F99" s="410" t="s">
        <v>1006</v>
      </c>
    </row>
    <row r="100" spans="1:6" ht="22.5" customHeight="1">
      <c r="A100" s="676"/>
      <c r="B100" s="411" t="s">
        <v>7</v>
      </c>
      <c r="C100" s="323" t="s">
        <v>522</v>
      </c>
      <c r="D100" s="411" t="s">
        <v>541</v>
      </c>
      <c r="E100" s="718"/>
      <c r="F100" s="410">
        <v>629438</v>
      </c>
    </row>
    <row r="101" spans="1:6" ht="22.5" customHeight="1">
      <c r="A101" s="407">
        <v>6</v>
      </c>
      <c r="B101" s="411" t="s">
        <v>7</v>
      </c>
      <c r="C101" s="323" t="s">
        <v>522</v>
      </c>
      <c r="D101" s="411" t="s">
        <v>539</v>
      </c>
      <c r="E101" s="406" t="s">
        <v>539</v>
      </c>
      <c r="F101" s="339">
        <v>629764</v>
      </c>
    </row>
    <row r="102" spans="1:6" ht="22.5" customHeight="1">
      <c r="A102" s="675">
        <v>7</v>
      </c>
      <c r="B102" s="411" t="s">
        <v>7</v>
      </c>
      <c r="C102" s="323" t="s">
        <v>522</v>
      </c>
      <c r="D102" s="411" t="s">
        <v>539</v>
      </c>
      <c r="E102" s="717" t="s">
        <v>561</v>
      </c>
      <c r="F102" s="339">
        <v>629492</v>
      </c>
    </row>
    <row r="103" spans="1:6" ht="22.5" customHeight="1">
      <c r="A103" s="676"/>
      <c r="B103" s="411" t="s">
        <v>7</v>
      </c>
      <c r="C103" s="323" t="s">
        <v>522</v>
      </c>
      <c r="D103" s="411" t="s">
        <v>543</v>
      </c>
      <c r="E103" s="718"/>
      <c r="F103" s="339">
        <v>629492</v>
      </c>
    </row>
    <row r="104" spans="1:6" ht="22.5" customHeight="1">
      <c r="A104" s="675">
        <v>8</v>
      </c>
      <c r="B104" s="411" t="s">
        <v>7</v>
      </c>
      <c r="C104" s="323" t="s">
        <v>522</v>
      </c>
      <c r="D104" s="411" t="s">
        <v>539</v>
      </c>
      <c r="E104" s="717" t="s">
        <v>565</v>
      </c>
      <c r="F104" s="410">
        <v>629605</v>
      </c>
    </row>
    <row r="105" spans="1:6" ht="22.5" customHeight="1">
      <c r="A105" s="676"/>
      <c r="B105" s="411" t="s">
        <v>7</v>
      </c>
      <c r="C105" s="323" t="s">
        <v>522</v>
      </c>
      <c r="D105" s="411" t="s">
        <v>543</v>
      </c>
      <c r="E105" s="718"/>
      <c r="F105" s="410">
        <v>629605</v>
      </c>
    </row>
    <row r="106" spans="1:6" ht="22.5" customHeight="1">
      <c r="A106" s="675">
        <v>9</v>
      </c>
      <c r="B106" s="411" t="s">
        <v>7</v>
      </c>
      <c r="C106" s="323" t="s">
        <v>522</v>
      </c>
      <c r="D106" s="411" t="s">
        <v>988</v>
      </c>
      <c r="E106" s="717" t="s">
        <v>534</v>
      </c>
      <c r="F106" s="410" t="s">
        <v>1007</v>
      </c>
    </row>
    <row r="107" spans="1:6" ht="22.5" customHeight="1">
      <c r="A107" s="676"/>
      <c r="B107" s="411" t="s">
        <v>7</v>
      </c>
      <c r="C107" s="323" t="s">
        <v>522</v>
      </c>
      <c r="D107" s="411" t="s">
        <v>989</v>
      </c>
      <c r="E107" s="718"/>
      <c r="F107" s="410">
        <v>628911</v>
      </c>
    </row>
    <row r="108" spans="1:6" ht="22.5" customHeight="1">
      <c r="A108" s="407">
        <v>10</v>
      </c>
      <c r="B108" s="411" t="s">
        <v>7</v>
      </c>
      <c r="C108" s="323" t="s">
        <v>522</v>
      </c>
      <c r="D108" s="411" t="s">
        <v>988</v>
      </c>
      <c r="E108" s="406" t="s">
        <v>1039</v>
      </c>
      <c r="F108" s="410">
        <v>628833</v>
      </c>
    </row>
    <row r="109" spans="1:6" ht="22.5" customHeight="1">
      <c r="A109" s="675">
        <v>11</v>
      </c>
      <c r="B109" s="411" t="s">
        <v>7</v>
      </c>
      <c r="C109" s="323" t="s">
        <v>522</v>
      </c>
      <c r="D109" s="411" t="s">
        <v>988</v>
      </c>
      <c r="E109" s="717" t="s">
        <v>551</v>
      </c>
      <c r="F109" s="410" t="s">
        <v>1008</v>
      </c>
    </row>
    <row r="110" spans="1:6" ht="22.5" customHeight="1">
      <c r="A110" s="795"/>
      <c r="B110" s="411" t="s">
        <v>7</v>
      </c>
      <c r="C110" s="323" t="s">
        <v>522</v>
      </c>
      <c r="D110" s="411" t="s">
        <v>548</v>
      </c>
      <c r="E110" s="766"/>
      <c r="F110" s="410">
        <v>629691</v>
      </c>
    </row>
    <row r="111" spans="1:6" ht="22.5" customHeight="1">
      <c r="A111" s="676"/>
      <c r="B111" s="411" t="s">
        <v>7</v>
      </c>
      <c r="C111" s="323" t="s">
        <v>522</v>
      </c>
      <c r="D111" s="411" t="s">
        <v>989</v>
      </c>
      <c r="E111" s="718"/>
      <c r="F111" s="410">
        <v>629691</v>
      </c>
    </row>
    <row r="112" spans="1:6" ht="22.5" customHeight="1">
      <c r="A112" s="675">
        <v>12</v>
      </c>
      <c r="B112" s="411" t="s">
        <v>7</v>
      </c>
      <c r="C112" s="323" t="s">
        <v>522</v>
      </c>
      <c r="D112" s="411" t="s">
        <v>988</v>
      </c>
      <c r="E112" s="717" t="s">
        <v>562</v>
      </c>
      <c r="F112" s="410" t="s">
        <v>1009</v>
      </c>
    </row>
    <row r="113" spans="1:6" ht="22.5" customHeight="1">
      <c r="A113" s="676"/>
      <c r="B113" s="411" t="s">
        <v>7</v>
      </c>
      <c r="C113" s="323" t="s">
        <v>522</v>
      </c>
      <c r="D113" s="411" t="s">
        <v>989</v>
      </c>
      <c r="E113" s="718"/>
      <c r="F113" s="410">
        <v>629493</v>
      </c>
    </row>
    <row r="114" spans="1:6" ht="22.5" customHeight="1">
      <c r="A114" s="675">
        <v>13</v>
      </c>
      <c r="B114" s="411" t="s">
        <v>7</v>
      </c>
      <c r="C114" s="323" t="s">
        <v>522</v>
      </c>
      <c r="D114" s="411" t="s">
        <v>548</v>
      </c>
      <c r="E114" s="717" t="s">
        <v>535</v>
      </c>
      <c r="F114" s="410">
        <v>628668</v>
      </c>
    </row>
    <row r="115" spans="1:6" ht="22.5" customHeight="1">
      <c r="A115" s="795"/>
      <c r="B115" s="411" t="s">
        <v>7</v>
      </c>
      <c r="C115" s="323" t="s">
        <v>522</v>
      </c>
      <c r="D115" s="411" t="s">
        <v>989</v>
      </c>
      <c r="E115" s="766"/>
      <c r="F115" s="410">
        <v>628668</v>
      </c>
    </row>
    <row r="116" spans="1:6" ht="22.5" customHeight="1">
      <c r="A116" s="676"/>
      <c r="B116" s="411" t="s">
        <v>7</v>
      </c>
      <c r="C116" s="323" t="s">
        <v>522</v>
      </c>
      <c r="D116" s="411" t="s">
        <v>532</v>
      </c>
      <c r="E116" s="718"/>
      <c r="F116" s="410">
        <v>628668</v>
      </c>
    </row>
    <row r="117" spans="1:6" ht="22.5" customHeight="1">
      <c r="A117" s="407">
        <v>14</v>
      </c>
      <c r="B117" s="411" t="s">
        <v>7</v>
      </c>
      <c r="C117" s="323" t="s">
        <v>522</v>
      </c>
      <c r="D117" s="411" t="s">
        <v>548</v>
      </c>
      <c r="E117" s="406" t="s">
        <v>549</v>
      </c>
      <c r="F117" s="410">
        <v>629108</v>
      </c>
    </row>
    <row r="118" spans="1:6" ht="22.5" customHeight="1">
      <c r="A118" s="675">
        <v>15</v>
      </c>
      <c r="B118" s="411" t="s">
        <v>7</v>
      </c>
      <c r="C118" s="323" t="s">
        <v>522</v>
      </c>
      <c r="D118" s="411" t="s">
        <v>989</v>
      </c>
      <c r="E118" s="728" t="s">
        <v>1012</v>
      </c>
      <c r="F118" s="410">
        <v>629435</v>
      </c>
    </row>
    <row r="119" spans="1:6" ht="22.5" customHeight="1">
      <c r="A119" s="676"/>
      <c r="B119" s="411" t="s">
        <v>7</v>
      </c>
      <c r="C119" s="323" t="s">
        <v>522</v>
      </c>
      <c r="D119" s="411" t="s">
        <v>536</v>
      </c>
      <c r="E119" s="779"/>
      <c r="F119" s="410">
        <v>629436</v>
      </c>
    </row>
    <row r="120" spans="1:6" ht="22.5" customHeight="1">
      <c r="A120" s="407">
        <v>16</v>
      </c>
      <c r="B120" s="411" t="s">
        <v>7</v>
      </c>
      <c r="C120" s="323" t="s">
        <v>522</v>
      </c>
      <c r="D120" s="411" t="s">
        <v>541</v>
      </c>
      <c r="E120" s="406" t="s">
        <v>542</v>
      </c>
      <c r="F120" s="410">
        <v>628908</v>
      </c>
    </row>
    <row r="121" spans="1:6" ht="22.5" customHeight="1">
      <c r="A121" s="407">
        <v>17</v>
      </c>
      <c r="B121" s="411" t="s">
        <v>7</v>
      </c>
      <c r="C121" s="323" t="s">
        <v>522</v>
      </c>
      <c r="D121" s="411" t="s">
        <v>541</v>
      </c>
      <c r="E121" s="406" t="s">
        <v>541</v>
      </c>
      <c r="F121" s="410">
        <v>628923</v>
      </c>
    </row>
    <row r="122" spans="1:6" ht="22.5" customHeight="1">
      <c r="A122" s="407">
        <v>18</v>
      </c>
      <c r="B122" s="411" t="s">
        <v>7</v>
      </c>
      <c r="C122" s="323" t="s">
        <v>522</v>
      </c>
      <c r="D122" s="411" t="s">
        <v>554</v>
      </c>
      <c r="E122" s="406" t="s">
        <v>555</v>
      </c>
      <c r="F122" s="410">
        <v>629328</v>
      </c>
    </row>
    <row r="123" spans="1:6" ht="22.5" customHeight="1">
      <c r="A123" s="675">
        <v>19</v>
      </c>
      <c r="B123" s="411" t="s">
        <v>7</v>
      </c>
      <c r="C123" s="323" t="s">
        <v>522</v>
      </c>
      <c r="D123" s="411" t="s">
        <v>554</v>
      </c>
      <c r="E123" s="717" t="s">
        <v>558</v>
      </c>
      <c r="F123" s="410">
        <v>629454</v>
      </c>
    </row>
    <row r="124" spans="1:6" ht="22.5" customHeight="1">
      <c r="A124" s="676"/>
      <c r="B124" s="411" t="s">
        <v>7</v>
      </c>
      <c r="C124" s="323" t="s">
        <v>522</v>
      </c>
      <c r="D124" s="411" t="s">
        <v>209</v>
      </c>
      <c r="E124" s="718"/>
      <c r="F124" s="410">
        <v>629453</v>
      </c>
    </row>
    <row r="125" spans="1:6" ht="22.5" customHeight="1">
      <c r="A125" s="407">
        <v>20</v>
      </c>
      <c r="B125" s="411" t="s">
        <v>7</v>
      </c>
      <c r="C125" s="323" t="s">
        <v>522</v>
      </c>
      <c r="D125" s="411" t="s">
        <v>554</v>
      </c>
      <c r="E125" s="406" t="s">
        <v>559</v>
      </c>
      <c r="F125" s="410">
        <v>629455</v>
      </c>
    </row>
    <row r="126" spans="1:6" ht="22.5" customHeight="1">
      <c r="A126" s="407">
        <v>21</v>
      </c>
      <c r="B126" s="411" t="s">
        <v>7</v>
      </c>
      <c r="C126" s="323" t="s">
        <v>522</v>
      </c>
      <c r="D126" s="411" t="s">
        <v>554</v>
      </c>
      <c r="E126" s="406" t="s">
        <v>560</v>
      </c>
      <c r="F126" s="410">
        <v>629467</v>
      </c>
    </row>
    <row r="127" spans="1:6" ht="22.5" customHeight="1">
      <c r="A127" s="407">
        <v>22</v>
      </c>
      <c r="B127" s="411" t="s">
        <v>7</v>
      </c>
      <c r="C127" s="323" t="s">
        <v>522</v>
      </c>
      <c r="D127" s="411" t="s">
        <v>532</v>
      </c>
      <c r="E127" s="406" t="s">
        <v>533</v>
      </c>
      <c r="F127" s="410">
        <v>628650</v>
      </c>
    </row>
    <row r="128" spans="1:6" ht="22.5" customHeight="1">
      <c r="A128" s="407">
        <v>23</v>
      </c>
      <c r="B128" s="411" t="s">
        <v>7</v>
      </c>
      <c r="C128" s="323" t="s">
        <v>522</v>
      </c>
      <c r="D128" s="411" t="s">
        <v>532</v>
      </c>
      <c r="E128" s="406" t="s">
        <v>553</v>
      </c>
      <c r="F128" s="410">
        <v>629307</v>
      </c>
    </row>
    <row r="129" spans="1:6" ht="22.5" customHeight="1">
      <c r="A129" s="407">
        <v>24</v>
      </c>
      <c r="B129" s="411" t="s">
        <v>7</v>
      </c>
      <c r="C129" s="323" t="s">
        <v>522</v>
      </c>
      <c r="D129" s="411" t="s">
        <v>209</v>
      </c>
      <c r="E129" s="406" t="s">
        <v>550</v>
      </c>
      <c r="F129" s="410">
        <v>629174</v>
      </c>
    </row>
    <row r="130" spans="1:6" ht="22.5" customHeight="1">
      <c r="A130" s="407">
        <v>25</v>
      </c>
      <c r="B130" s="411" t="s">
        <v>7</v>
      </c>
      <c r="C130" s="323" t="s">
        <v>522</v>
      </c>
      <c r="D130" s="411" t="s">
        <v>209</v>
      </c>
      <c r="E130" s="406" t="s">
        <v>563</v>
      </c>
      <c r="F130" s="410">
        <v>629592</v>
      </c>
    </row>
    <row r="131" spans="1:6" ht="22.5" customHeight="1">
      <c r="A131" s="407">
        <v>26</v>
      </c>
      <c r="B131" s="411" t="s">
        <v>7</v>
      </c>
      <c r="C131" s="323" t="s">
        <v>522</v>
      </c>
      <c r="D131" s="411" t="s">
        <v>537</v>
      </c>
      <c r="E131" s="406" t="s">
        <v>538</v>
      </c>
      <c r="F131" s="410">
        <v>628752</v>
      </c>
    </row>
    <row r="132" spans="1:6" ht="22.5" customHeight="1">
      <c r="A132" s="407">
        <v>27</v>
      </c>
      <c r="B132" s="411" t="s">
        <v>7</v>
      </c>
      <c r="C132" s="323" t="s">
        <v>522</v>
      </c>
      <c r="D132" s="411" t="s">
        <v>537</v>
      </c>
      <c r="E132" s="406" t="s">
        <v>546</v>
      </c>
      <c r="F132" s="410">
        <v>628993</v>
      </c>
    </row>
    <row r="133" spans="1:6" ht="22.5" customHeight="1">
      <c r="A133" s="407">
        <v>28</v>
      </c>
      <c r="B133" s="411" t="s">
        <v>7</v>
      </c>
      <c r="C133" s="323" t="s">
        <v>522</v>
      </c>
      <c r="D133" s="411" t="s">
        <v>536</v>
      </c>
      <c r="E133" s="406" t="s">
        <v>536</v>
      </c>
      <c r="F133" s="410">
        <v>629166</v>
      </c>
    </row>
    <row r="134" spans="1:6" ht="22.5" customHeight="1">
      <c r="A134" s="407">
        <v>29</v>
      </c>
      <c r="B134" s="411" t="s">
        <v>7</v>
      </c>
      <c r="C134" s="323" t="s">
        <v>522</v>
      </c>
      <c r="D134" s="411" t="s">
        <v>556</v>
      </c>
      <c r="E134" s="406" t="s">
        <v>540</v>
      </c>
      <c r="F134" s="410" t="s">
        <v>1010</v>
      </c>
    </row>
    <row r="135" spans="1:6" ht="22.5" customHeight="1">
      <c r="A135" s="407">
        <v>30</v>
      </c>
      <c r="B135" s="411" t="s">
        <v>7</v>
      </c>
      <c r="C135" s="323" t="s">
        <v>522</v>
      </c>
      <c r="D135" s="411" t="s">
        <v>556</v>
      </c>
      <c r="E135" s="406" t="s">
        <v>556</v>
      </c>
      <c r="F135" s="410" t="s">
        <v>1011</v>
      </c>
    </row>
    <row r="136" spans="1:6" ht="22.5" customHeight="1">
      <c r="A136" s="407">
        <v>31</v>
      </c>
      <c r="B136" s="411" t="s">
        <v>7</v>
      </c>
      <c r="C136" s="323" t="s">
        <v>522</v>
      </c>
      <c r="D136" s="411" t="s">
        <v>543</v>
      </c>
      <c r="E136" s="406" t="s">
        <v>544</v>
      </c>
      <c r="F136" s="410">
        <v>629763</v>
      </c>
    </row>
    <row r="137" spans="1:6" ht="22.5" customHeight="1">
      <c r="A137" s="407">
        <v>32</v>
      </c>
      <c r="B137" s="411" t="s">
        <v>7</v>
      </c>
      <c r="C137" s="323" t="s">
        <v>522</v>
      </c>
      <c r="D137" s="411" t="s">
        <v>543</v>
      </c>
      <c r="E137" s="406" t="s">
        <v>564</v>
      </c>
      <c r="F137" s="410">
        <v>629604</v>
      </c>
    </row>
  </sheetData>
  <mergeCells count="70">
    <mergeCell ref="F6:F7"/>
    <mergeCell ref="F51:F52"/>
    <mergeCell ref="F96:F97"/>
    <mergeCell ref="A123:A124"/>
    <mergeCell ref="E123:E124"/>
    <mergeCell ref="A106:A107"/>
    <mergeCell ref="E106:E107"/>
    <mergeCell ref="A109:A111"/>
    <mergeCell ref="E109:E111"/>
    <mergeCell ref="A112:A113"/>
    <mergeCell ref="E112:E113"/>
    <mergeCell ref="A114:A116"/>
    <mergeCell ref="E114:E116"/>
    <mergeCell ref="A118:A119"/>
    <mergeCell ref="E118:E119"/>
    <mergeCell ref="A94:A95"/>
    <mergeCell ref="E94:E95"/>
    <mergeCell ref="A96:A97"/>
    <mergeCell ref="E96:E97"/>
    <mergeCell ref="A99:A100"/>
    <mergeCell ref="E99:E100"/>
    <mergeCell ref="A102:A103"/>
    <mergeCell ref="E102:E103"/>
    <mergeCell ref="A104:A105"/>
    <mergeCell ref="E104:E105"/>
    <mergeCell ref="A33:A34"/>
    <mergeCell ref="E33:E34"/>
    <mergeCell ref="A51:A52"/>
    <mergeCell ref="E51:E52"/>
    <mergeCell ref="A49:A50"/>
    <mergeCell ref="E49:E50"/>
    <mergeCell ref="A54:A55"/>
    <mergeCell ref="E54:E55"/>
    <mergeCell ref="A57:A58"/>
    <mergeCell ref="E57:E58"/>
    <mergeCell ref="A59:A60"/>
    <mergeCell ref="E59:E60"/>
    <mergeCell ref="A28:A29"/>
    <mergeCell ref="A4:A5"/>
    <mergeCell ref="A6:A7"/>
    <mergeCell ref="A9:A10"/>
    <mergeCell ref="A12:A13"/>
    <mergeCell ref="A14:A15"/>
    <mergeCell ref="E22:E23"/>
    <mergeCell ref="E24:E26"/>
    <mergeCell ref="A16:A17"/>
    <mergeCell ref="A19:A21"/>
    <mergeCell ref="A22:A23"/>
    <mergeCell ref="A24:A26"/>
    <mergeCell ref="E9:E10"/>
    <mergeCell ref="E12:E13"/>
    <mergeCell ref="E14:E15"/>
    <mergeCell ref="E16:E17"/>
    <mergeCell ref="E19:E21"/>
    <mergeCell ref="C1:E1"/>
    <mergeCell ref="A69:A71"/>
    <mergeCell ref="E69:E71"/>
    <mergeCell ref="A78:A79"/>
    <mergeCell ref="E78:E79"/>
    <mergeCell ref="A73:A74"/>
    <mergeCell ref="E73:E74"/>
    <mergeCell ref="A61:A62"/>
    <mergeCell ref="E61:E62"/>
    <mergeCell ref="A64:A66"/>
    <mergeCell ref="E64:E66"/>
    <mergeCell ref="A67:A68"/>
    <mergeCell ref="E67:E68"/>
    <mergeCell ref="E28:E29"/>
    <mergeCell ref="E4:E5"/>
    <mergeCell ref="E6:E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rowBreaks count="5" manualBreakCount="5">
    <brk id="26" max="5" man="1"/>
    <brk id="50" max="5" man="1"/>
    <brk id="75" max="5" man="1"/>
    <brk id="98" max="5" man="1"/>
    <brk id="124" max="5" man="1"/>
  </rowBreaks>
  <colBreaks count="1" manualBreakCount="1">
    <brk id="8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Sheet101"/>
  <dimension ref="A1:F35"/>
  <sheetViews>
    <sheetView view="pageBreakPreview" zoomScaleSheetLayoutView="100" workbookViewId="0">
      <selection activeCell="I6" sqref="I6"/>
    </sheetView>
  </sheetViews>
  <sheetFormatPr defaultColWidth="8.42578125" defaultRowHeight="27.75" customHeight="1"/>
  <cols>
    <col min="1" max="1" width="8.85546875" style="228" customWidth="1"/>
    <col min="2" max="2" width="17.5703125" style="228" customWidth="1"/>
    <col min="3" max="4" width="20" style="228" customWidth="1"/>
    <col min="5" max="5" width="20.28515625" style="228" customWidth="1"/>
    <col min="6" max="6" width="21.28515625" style="228" customWidth="1"/>
    <col min="7" max="16384" width="8.42578125" style="228"/>
  </cols>
  <sheetData>
    <row r="1" spans="1:6" ht="27.75" customHeight="1">
      <c r="A1" s="656" t="s">
        <v>1053</v>
      </c>
      <c r="B1" s="656"/>
      <c r="C1" s="656"/>
      <c r="D1" s="656"/>
      <c r="E1" s="656"/>
      <c r="F1" s="656"/>
    </row>
    <row r="2" spans="1:6" ht="27.75" customHeight="1">
      <c r="A2" s="291" t="s">
        <v>725</v>
      </c>
      <c r="B2" s="2" t="s">
        <v>1</v>
      </c>
      <c r="C2" s="2" t="s">
        <v>593</v>
      </c>
      <c r="D2" s="2" t="s">
        <v>585</v>
      </c>
      <c r="E2" s="2" t="s">
        <v>586</v>
      </c>
      <c r="F2" s="2" t="s">
        <v>4</v>
      </c>
    </row>
    <row r="3" spans="1:6" ht="27.75" customHeight="1">
      <c r="A3" s="657" t="s">
        <v>371</v>
      </c>
      <c r="B3" s="657"/>
      <c r="C3" s="657"/>
      <c r="D3" s="657"/>
      <c r="E3" s="657"/>
      <c r="F3" s="122"/>
    </row>
    <row r="4" spans="1:6" ht="27.75" customHeight="1">
      <c r="A4" s="177">
        <v>1</v>
      </c>
      <c r="B4" s="112" t="s">
        <v>6</v>
      </c>
      <c r="C4" s="59">
        <v>7</v>
      </c>
      <c r="D4" s="59">
        <v>10</v>
      </c>
      <c r="E4" s="59">
        <v>2</v>
      </c>
      <c r="F4" s="50">
        <f t="shared" ref="F4:F17" si="0">SUM(C4:E4)</f>
        <v>19</v>
      </c>
    </row>
    <row r="5" spans="1:6" ht="27.75" customHeight="1">
      <c r="A5" s="177">
        <v>2</v>
      </c>
      <c r="B5" s="112" t="s">
        <v>7</v>
      </c>
      <c r="C5" s="59">
        <v>4</v>
      </c>
      <c r="D5" s="59"/>
      <c r="E5" s="59"/>
      <c r="F5" s="50">
        <f t="shared" si="0"/>
        <v>4</v>
      </c>
    </row>
    <row r="6" spans="1:6" ht="27.75" customHeight="1">
      <c r="A6" s="177">
        <v>3</v>
      </c>
      <c r="B6" s="112" t="s">
        <v>8</v>
      </c>
      <c r="C6" s="59"/>
      <c r="D6" s="59">
        <v>5</v>
      </c>
      <c r="E6" s="59">
        <v>11</v>
      </c>
      <c r="F6" s="50">
        <f t="shared" si="0"/>
        <v>16</v>
      </c>
    </row>
    <row r="7" spans="1:6" ht="27.75" customHeight="1">
      <c r="A7" s="177">
        <v>4</v>
      </c>
      <c r="B7" s="112" t="s">
        <v>9</v>
      </c>
      <c r="C7" s="59"/>
      <c r="D7" s="59"/>
      <c r="E7" s="59"/>
      <c r="F7" s="50">
        <f t="shared" si="0"/>
        <v>0</v>
      </c>
    </row>
    <row r="8" spans="1:6" ht="27.75" customHeight="1">
      <c r="A8" s="177">
        <v>5</v>
      </c>
      <c r="B8" s="112" t="s">
        <v>11</v>
      </c>
      <c r="C8" s="59"/>
      <c r="D8" s="59">
        <v>7</v>
      </c>
      <c r="E8" s="59">
        <v>6</v>
      </c>
      <c r="F8" s="50">
        <f t="shared" si="0"/>
        <v>13</v>
      </c>
    </row>
    <row r="9" spans="1:6" ht="27.75" customHeight="1">
      <c r="A9" s="177">
        <v>6</v>
      </c>
      <c r="B9" s="112" t="s">
        <v>16</v>
      </c>
      <c r="C9" s="59"/>
      <c r="D9" s="59"/>
      <c r="E9" s="59"/>
      <c r="F9" s="50">
        <f t="shared" si="0"/>
        <v>0</v>
      </c>
    </row>
    <row r="10" spans="1:6" ht="27.75" customHeight="1">
      <c r="A10" s="177">
        <v>7</v>
      </c>
      <c r="B10" s="112" t="s">
        <v>14</v>
      </c>
      <c r="C10" s="59"/>
      <c r="D10" s="59"/>
      <c r="E10" s="59"/>
      <c r="F10" s="50">
        <f t="shared" si="0"/>
        <v>0</v>
      </c>
    </row>
    <row r="11" spans="1:6" ht="27.75" customHeight="1">
      <c r="A11" s="177">
        <v>8</v>
      </c>
      <c r="B11" s="112" t="s">
        <v>13</v>
      </c>
      <c r="C11" s="59"/>
      <c r="D11" s="59"/>
      <c r="E11" s="59"/>
      <c r="F11" s="50">
        <f t="shared" si="0"/>
        <v>0</v>
      </c>
    </row>
    <row r="12" spans="1:6" ht="27.75" customHeight="1">
      <c r="A12" s="177">
        <v>9</v>
      </c>
      <c r="B12" s="112" t="s">
        <v>12</v>
      </c>
      <c r="C12" s="59"/>
      <c r="D12" s="59"/>
      <c r="E12" s="59"/>
      <c r="F12" s="50">
        <f t="shared" si="0"/>
        <v>0</v>
      </c>
    </row>
    <row r="13" spans="1:6" ht="27.75" customHeight="1">
      <c r="A13" s="177">
        <v>10</v>
      </c>
      <c r="B13" s="60" t="s">
        <v>17</v>
      </c>
      <c r="C13" s="59"/>
      <c r="D13" s="59"/>
      <c r="E13" s="59"/>
      <c r="F13" s="50">
        <f t="shared" si="0"/>
        <v>0</v>
      </c>
    </row>
    <row r="14" spans="1:6" ht="27.75" customHeight="1">
      <c r="A14" s="177">
        <v>11</v>
      </c>
      <c r="B14" s="60" t="s">
        <v>18</v>
      </c>
      <c r="C14" s="59"/>
      <c r="D14" s="59"/>
      <c r="E14" s="59"/>
      <c r="F14" s="50">
        <f t="shared" si="0"/>
        <v>0</v>
      </c>
    </row>
    <row r="15" spans="1:6" ht="27.75" customHeight="1">
      <c r="A15" s="177">
        <v>12</v>
      </c>
      <c r="B15" s="60" t="s">
        <v>616</v>
      </c>
      <c r="C15" s="59"/>
      <c r="D15" s="59"/>
      <c r="E15" s="59">
        <v>11</v>
      </c>
      <c r="F15" s="50">
        <f t="shared" si="0"/>
        <v>11</v>
      </c>
    </row>
    <row r="16" spans="1:6" ht="27.75" customHeight="1">
      <c r="A16" s="177">
        <v>13</v>
      </c>
      <c r="B16" s="60" t="s">
        <v>15</v>
      </c>
      <c r="C16" s="59"/>
      <c r="D16" s="59"/>
      <c r="E16" s="59"/>
      <c r="F16" s="50">
        <f t="shared" si="0"/>
        <v>0</v>
      </c>
    </row>
    <row r="17" spans="1:6" ht="27.75" customHeight="1">
      <c r="A17" s="658" t="s">
        <v>4</v>
      </c>
      <c r="B17" s="658"/>
      <c r="C17" s="50">
        <f t="shared" ref="C17:E17" si="1">SUM(C4:C16)</f>
        <v>11</v>
      </c>
      <c r="D17" s="50">
        <f t="shared" si="1"/>
        <v>22</v>
      </c>
      <c r="E17" s="50">
        <f t="shared" si="1"/>
        <v>30</v>
      </c>
      <c r="F17" s="50">
        <f t="shared" si="0"/>
        <v>63</v>
      </c>
    </row>
    <row r="35" spans="5:5" ht="27.75" customHeight="1">
      <c r="E35" s="228">
        <v>629672</v>
      </c>
    </row>
  </sheetData>
  <mergeCells count="3">
    <mergeCell ref="A1:F1"/>
    <mergeCell ref="A3:E3"/>
    <mergeCell ref="A17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17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Sheet102"/>
  <dimension ref="A1:G33"/>
  <sheetViews>
    <sheetView view="pageBreakPreview" zoomScaleSheetLayoutView="100" workbookViewId="0">
      <selection activeCell="J13" sqref="J13"/>
    </sheetView>
  </sheetViews>
  <sheetFormatPr defaultRowHeight="21.75" customHeight="1"/>
  <cols>
    <col min="1" max="1" width="9.140625" style="10"/>
    <col min="2" max="2" width="19.7109375" style="10" customWidth="1"/>
    <col min="3" max="3" width="19.85546875" style="10" customWidth="1"/>
    <col min="4" max="5" width="21" style="10" customWidth="1"/>
    <col min="6" max="6" width="19" style="10" customWidth="1"/>
    <col min="7" max="7" width="21.140625" style="10" hidden="1" customWidth="1"/>
    <col min="8" max="16384" width="9.140625" style="10"/>
  </cols>
  <sheetData>
    <row r="1" spans="1:7" ht="30.75" customHeight="1">
      <c r="C1" s="662" t="s">
        <v>1092</v>
      </c>
      <c r="D1" s="662"/>
      <c r="E1" s="662"/>
    </row>
    <row r="2" spans="1:7" ht="39.75" customHeight="1">
      <c r="A2" s="8" t="s">
        <v>644</v>
      </c>
      <c r="B2" s="8" t="s">
        <v>696</v>
      </c>
      <c r="C2" s="8" t="s">
        <v>22</v>
      </c>
      <c r="D2" s="345" t="s">
        <v>23</v>
      </c>
      <c r="E2" s="345" t="s">
        <v>86</v>
      </c>
      <c r="F2" s="345" t="s">
        <v>25</v>
      </c>
      <c r="G2" s="8" t="s">
        <v>728</v>
      </c>
    </row>
    <row r="3" spans="1:7" ht="27.75" customHeight="1">
      <c r="A3" s="340">
        <v>1</v>
      </c>
      <c r="B3" s="371" t="s">
        <v>6</v>
      </c>
      <c r="C3" s="371" t="s">
        <v>593</v>
      </c>
      <c r="D3" s="371" t="s">
        <v>594</v>
      </c>
      <c r="E3" s="363" t="s">
        <v>596</v>
      </c>
      <c r="F3" s="376">
        <v>628771</v>
      </c>
      <c r="G3" s="32">
        <v>20</v>
      </c>
    </row>
    <row r="4" spans="1:7" ht="27.75" customHeight="1">
      <c r="A4" s="354">
        <v>2</v>
      </c>
      <c r="B4" s="371" t="s">
        <v>6</v>
      </c>
      <c r="C4" s="371" t="s">
        <v>593</v>
      </c>
      <c r="D4" s="371" t="s">
        <v>594</v>
      </c>
      <c r="E4" s="363" t="s">
        <v>595</v>
      </c>
      <c r="F4" s="376">
        <v>629223</v>
      </c>
      <c r="G4" s="32">
        <v>10</v>
      </c>
    </row>
    <row r="5" spans="1:7" ht="27.75" customHeight="1">
      <c r="A5" s="340">
        <v>3</v>
      </c>
      <c r="B5" s="30" t="s">
        <v>6</v>
      </c>
      <c r="C5" s="371" t="s">
        <v>593</v>
      </c>
      <c r="D5" s="30" t="s">
        <v>947</v>
      </c>
      <c r="E5" s="342" t="s">
        <v>948</v>
      </c>
      <c r="F5" s="354">
        <v>629678</v>
      </c>
      <c r="G5" s="78">
        <v>480</v>
      </c>
    </row>
    <row r="6" spans="1:7" ht="27.75" customHeight="1">
      <c r="A6" s="354">
        <v>4</v>
      </c>
      <c r="B6" s="30" t="s">
        <v>6</v>
      </c>
      <c r="C6" s="371" t="s">
        <v>593</v>
      </c>
      <c r="D6" s="30" t="s">
        <v>949</v>
      </c>
      <c r="E6" s="342" t="s">
        <v>950</v>
      </c>
      <c r="F6" s="354">
        <v>629560</v>
      </c>
      <c r="G6" s="78">
        <v>117</v>
      </c>
    </row>
    <row r="7" spans="1:7" s="124" customFormat="1" ht="29.25" customHeight="1">
      <c r="A7" s="366">
        <v>5</v>
      </c>
      <c r="B7" s="30" t="s">
        <v>6</v>
      </c>
      <c r="C7" s="30" t="s">
        <v>213</v>
      </c>
      <c r="D7" s="30" t="s">
        <v>695</v>
      </c>
      <c r="E7" s="30" t="s">
        <v>692</v>
      </c>
      <c r="F7" s="354">
        <v>629665</v>
      </c>
      <c r="G7" s="324">
        <v>28.3</v>
      </c>
    </row>
    <row r="8" spans="1:7" s="124" customFormat="1" ht="29.25" customHeight="1">
      <c r="A8" s="354">
        <v>6</v>
      </c>
      <c r="B8" s="30" t="s">
        <v>6</v>
      </c>
      <c r="C8" s="30" t="s">
        <v>213</v>
      </c>
      <c r="D8" s="30" t="s">
        <v>695</v>
      </c>
      <c r="E8" s="30" t="s">
        <v>693</v>
      </c>
      <c r="F8" s="354">
        <v>629547</v>
      </c>
      <c r="G8" s="325"/>
    </row>
    <row r="9" spans="1:7" s="124" customFormat="1" ht="29.25" customHeight="1">
      <c r="A9" s="366">
        <v>7</v>
      </c>
      <c r="B9" s="30" t="s">
        <v>6</v>
      </c>
      <c r="C9" s="30" t="s">
        <v>213</v>
      </c>
      <c r="D9" s="30" t="s">
        <v>695</v>
      </c>
      <c r="E9" s="30" t="s">
        <v>694</v>
      </c>
      <c r="F9" s="354">
        <v>629590</v>
      </c>
      <c r="G9" s="114">
        <v>2.02</v>
      </c>
    </row>
    <row r="10" spans="1:7" s="6" customFormat="1" ht="29.25" customHeight="1">
      <c r="A10" s="354">
        <v>1</v>
      </c>
      <c r="B10" s="371" t="s">
        <v>7</v>
      </c>
      <c r="C10" s="30" t="s">
        <v>213</v>
      </c>
      <c r="D10" s="371" t="s">
        <v>695</v>
      </c>
      <c r="E10" s="363" t="s">
        <v>692</v>
      </c>
      <c r="F10" s="354">
        <v>629665</v>
      </c>
      <c r="G10" s="27">
        <v>0</v>
      </c>
    </row>
    <row r="11" spans="1:7" ht="27.75" customHeight="1">
      <c r="A11" s="340">
        <v>2</v>
      </c>
      <c r="B11" s="30" t="s">
        <v>7</v>
      </c>
      <c r="C11" s="371" t="s">
        <v>593</v>
      </c>
      <c r="D11" s="30" t="s">
        <v>594</v>
      </c>
      <c r="E11" s="380" t="s">
        <v>596</v>
      </c>
      <c r="F11" s="366">
        <v>628771</v>
      </c>
      <c r="G11" s="72">
        <v>20</v>
      </c>
    </row>
    <row r="12" spans="1:7" ht="27.75" customHeight="1">
      <c r="A12" s="354">
        <v>3</v>
      </c>
      <c r="B12" s="30" t="s">
        <v>7</v>
      </c>
      <c r="C12" s="371" t="s">
        <v>593</v>
      </c>
      <c r="D12" s="30" t="s">
        <v>594</v>
      </c>
      <c r="E12" s="342" t="s">
        <v>595</v>
      </c>
      <c r="F12" s="343">
        <v>629223</v>
      </c>
      <c r="G12" s="57">
        <v>384</v>
      </c>
    </row>
    <row r="13" spans="1:7" ht="27.75" customHeight="1">
      <c r="A13" s="340">
        <v>4</v>
      </c>
      <c r="B13" s="30" t="s">
        <v>7</v>
      </c>
      <c r="C13" s="371" t="s">
        <v>593</v>
      </c>
      <c r="D13" s="30" t="s">
        <v>949</v>
      </c>
      <c r="E13" s="380" t="s">
        <v>950</v>
      </c>
      <c r="F13" s="366">
        <v>629560</v>
      </c>
      <c r="G13" s="72">
        <v>108</v>
      </c>
    </row>
    <row r="33" spans="6:6" ht="21.75" customHeight="1">
      <c r="F33" s="10">
        <v>629672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G24"/>
  <sheetViews>
    <sheetView view="pageBreakPreview" zoomScaleSheetLayoutView="100" workbookViewId="0">
      <selection activeCell="L7" sqref="L7"/>
    </sheetView>
  </sheetViews>
  <sheetFormatPr defaultColWidth="9.140625" defaultRowHeight="18.75" customHeight="1"/>
  <cols>
    <col min="1" max="1" width="9.140625" style="284"/>
    <col min="2" max="2" width="20" style="284" customWidth="1"/>
    <col min="3" max="3" width="16" style="284" customWidth="1"/>
    <col min="4" max="4" width="22.85546875" style="284" bestFit="1" customWidth="1"/>
    <col min="5" max="5" width="21.140625" style="284" customWidth="1"/>
    <col min="6" max="6" width="20.7109375" style="284" customWidth="1"/>
    <col min="7" max="7" width="22" style="285" hidden="1" customWidth="1"/>
    <col min="8" max="16384" width="9.140625" style="284"/>
  </cols>
  <sheetData>
    <row r="1" spans="1:7" ht="27.75" customHeight="1">
      <c r="C1" s="662" t="s">
        <v>1093</v>
      </c>
      <c r="D1" s="662"/>
      <c r="E1" s="662"/>
    </row>
    <row r="2" spans="1:7" ht="33" customHeight="1">
      <c r="A2" s="234" t="s">
        <v>0</v>
      </c>
      <c r="B2" s="234" t="s">
        <v>696</v>
      </c>
      <c r="C2" s="234" t="s">
        <v>22</v>
      </c>
      <c r="D2" s="234" t="s">
        <v>23</v>
      </c>
      <c r="E2" s="234" t="s">
        <v>86</v>
      </c>
      <c r="F2" s="424" t="s">
        <v>25</v>
      </c>
      <c r="G2" s="141" t="s">
        <v>26</v>
      </c>
    </row>
    <row r="3" spans="1:7" ht="24" customHeight="1">
      <c r="A3" s="306">
        <v>1</v>
      </c>
      <c r="B3" s="236" t="s">
        <v>11</v>
      </c>
      <c r="C3" s="60" t="s">
        <v>585</v>
      </c>
      <c r="D3" s="236" t="s">
        <v>598</v>
      </c>
      <c r="E3" s="60" t="s">
        <v>971</v>
      </c>
      <c r="F3" s="314">
        <v>628816</v>
      </c>
      <c r="G3" s="84">
        <v>33</v>
      </c>
    </row>
    <row r="4" spans="1:7" ht="24" customHeight="1">
      <c r="A4" s="306">
        <v>2</v>
      </c>
      <c r="B4" s="236" t="s">
        <v>11</v>
      </c>
      <c r="C4" s="60" t="s">
        <v>585</v>
      </c>
      <c r="D4" s="236" t="s">
        <v>598</v>
      </c>
      <c r="E4" s="60" t="s">
        <v>972</v>
      </c>
      <c r="F4" s="314">
        <v>629142</v>
      </c>
      <c r="G4" s="84">
        <v>4</v>
      </c>
    </row>
    <row r="5" spans="1:7" ht="24" customHeight="1">
      <c r="A5" s="306">
        <v>3</v>
      </c>
      <c r="B5" s="236" t="s">
        <v>11</v>
      </c>
      <c r="C5" s="60" t="s">
        <v>585</v>
      </c>
      <c r="D5" s="236" t="s">
        <v>598</v>
      </c>
      <c r="E5" s="60" t="s">
        <v>599</v>
      </c>
      <c r="F5" s="314" t="s">
        <v>600</v>
      </c>
      <c r="G5" s="84">
        <v>9</v>
      </c>
    </row>
    <row r="6" spans="1:7" ht="24" customHeight="1">
      <c r="A6" s="306">
        <v>4</v>
      </c>
      <c r="B6" s="236" t="s">
        <v>11</v>
      </c>
      <c r="C6" s="60" t="s">
        <v>585</v>
      </c>
      <c r="D6" s="236" t="s">
        <v>973</v>
      </c>
      <c r="E6" s="60" t="s">
        <v>974</v>
      </c>
      <c r="F6" s="315" t="s">
        <v>975</v>
      </c>
      <c r="G6" s="84">
        <v>25.6</v>
      </c>
    </row>
    <row r="7" spans="1:7" ht="24" customHeight="1">
      <c r="A7" s="306">
        <v>5</v>
      </c>
      <c r="B7" s="236" t="s">
        <v>11</v>
      </c>
      <c r="C7" s="60" t="s">
        <v>585</v>
      </c>
      <c r="D7" s="236" t="s">
        <v>973</v>
      </c>
      <c r="E7" s="60" t="s">
        <v>973</v>
      </c>
      <c r="F7" s="315" t="s">
        <v>976</v>
      </c>
      <c r="G7" s="84">
        <v>13.81</v>
      </c>
    </row>
    <row r="8" spans="1:7" ht="24" customHeight="1">
      <c r="A8" s="306">
        <v>6</v>
      </c>
      <c r="B8" s="236" t="s">
        <v>11</v>
      </c>
      <c r="C8" s="60" t="s">
        <v>585</v>
      </c>
      <c r="D8" s="236" t="s">
        <v>973</v>
      </c>
      <c r="E8" s="60" t="s">
        <v>977</v>
      </c>
      <c r="F8" s="315" t="s">
        <v>978</v>
      </c>
      <c r="G8" s="84">
        <v>6.74</v>
      </c>
    </row>
    <row r="9" spans="1:7" ht="24" customHeight="1">
      <c r="A9" s="306">
        <v>7</v>
      </c>
      <c r="B9" s="236" t="s">
        <v>11</v>
      </c>
      <c r="C9" s="60" t="s">
        <v>585</v>
      </c>
      <c r="D9" s="236" t="s">
        <v>973</v>
      </c>
      <c r="E9" s="60" t="s">
        <v>597</v>
      </c>
      <c r="F9" s="314">
        <v>628758</v>
      </c>
      <c r="G9" s="84">
        <v>46.65</v>
      </c>
    </row>
    <row r="10" spans="1:7" ht="24" customHeight="1">
      <c r="A10" s="306">
        <v>1</v>
      </c>
      <c r="B10" s="236" t="s">
        <v>8</v>
      </c>
      <c r="C10" s="60" t="s">
        <v>585</v>
      </c>
      <c r="D10" s="236" t="s">
        <v>973</v>
      </c>
      <c r="E10" s="60" t="s">
        <v>973</v>
      </c>
      <c r="F10" s="315" t="s">
        <v>976</v>
      </c>
      <c r="G10" s="84">
        <v>15.4</v>
      </c>
    </row>
    <row r="11" spans="1:7" ht="24" customHeight="1">
      <c r="A11" s="306">
        <v>2</v>
      </c>
      <c r="B11" s="236" t="s">
        <v>8</v>
      </c>
      <c r="C11" s="60" t="s">
        <v>585</v>
      </c>
      <c r="D11" s="236" t="s">
        <v>973</v>
      </c>
      <c r="E11" s="60" t="s">
        <v>977</v>
      </c>
      <c r="F11" s="315" t="s">
        <v>978</v>
      </c>
      <c r="G11" s="84">
        <v>31.2</v>
      </c>
    </row>
    <row r="12" spans="1:7" ht="24" customHeight="1">
      <c r="A12" s="306">
        <v>3</v>
      </c>
      <c r="B12" s="236" t="s">
        <v>8</v>
      </c>
      <c r="C12" s="60" t="s">
        <v>585</v>
      </c>
      <c r="D12" s="236" t="s">
        <v>601</v>
      </c>
      <c r="E12" s="60" t="s">
        <v>971</v>
      </c>
      <c r="F12" s="314">
        <v>628816</v>
      </c>
      <c r="G12" s="84">
        <f>27.1</f>
        <v>27.1</v>
      </c>
    </row>
    <row r="13" spans="1:7" ht="24" customHeight="1">
      <c r="A13" s="306">
        <v>4</v>
      </c>
      <c r="B13" s="236" t="s">
        <v>8</v>
      </c>
      <c r="C13" s="60" t="s">
        <v>585</v>
      </c>
      <c r="D13" s="236" t="s">
        <v>973</v>
      </c>
      <c r="E13" s="60" t="s">
        <v>974</v>
      </c>
      <c r="F13" s="315" t="s">
        <v>975</v>
      </c>
      <c r="G13" s="84">
        <v>6</v>
      </c>
    </row>
    <row r="14" spans="1:7" ht="24" customHeight="1">
      <c r="A14" s="306">
        <v>5</v>
      </c>
      <c r="B14" s="236" t="s">
        <v>8</v>
      </c>
      <c r="C14" s="60" t="s">
        <v>585</v>
      </c>
      <c r="D14" s="236" t="s">
        <v>973</v>
      </c>
      <c r="E14" s="60" t="s">
        <v>597</v>
      </c>
      <c r="F14" s="314">
        <v>628758</v>
      </c>
      <c r="G14" s="84">
        <v>61.2</v>
      </c>
    </row>
    <row r="15" spans="1:7" ht="24" customHeight="1">
      <c r="A15" s="306">
        <v>1</v>
      </c>
      <c r="B15" s="236" t="s">
        <v>6</v>
      </c>
      <c r="C15" s="60" t="s">
        <v>585</v>
      </c>
      <c r="D15" s="236" t="s">
        <v>603</v>
      </c>
      <c r="E15" s="60" t="s">
        <v>603</v>
      </c>
      <c r="F15" s="315" t="s">
        <v>979</v>
      </c>
      <c r="G15" s="84">
        <v>21.6</v>
      </c>
    </row>
    <row r="16" spans="1:7" ht="24" customHeight="1">
      <c r="A16" s="306">
        <v>2</v>
      </c>
      <c r="B16" s="236" t="s">
        <v>6</v>
      </c>
      <c r="C16" s="60" t="s">
        <v>585</v>
      </c>
      <c r="D16" s="236" t="s">
        <v>598</v>
      </c>
      <c r="E16" s="60" t="s">
        <v>971</v>
      </c>
      <c r="F16" s="314">
        <v>628816</v>
      </c>
      <c r="G16" s="84">
        <v>16</v>
      </c>
    </row>
    <row r="17" spans="1:7" ht="24" customHeight="1">
      <c r="A17" s="306">
        <v>3</v>
      </c>
      <c r="B17" s="236" t="s">
        <v>6</v>
      </c>
      <c r="C17" s="60" t="s">
        <v>585</v>
      </c>
      <c r="D17" s="236" t="s">
        <v>598</v>
      </c>
      <c r="E17" s="60" t="s">
        <v>972</v>
      </c>
      <c r="F17" s="314">
        <v>629142</v>
      </c>
      <c r="G17" s="84">
        <v>14</v>
      </c>
    </row>
    <row r="18" spans="1:7" ht="24" customHeight="1">
      <c r="A18" s="306">
        <v>4</v>
      </c>
      <c r="B18" s="236" t="s">
        <v>6</v>
      </c>
      <c r="C18" s="60" t="s">
        <v>585</v>
      </c>
      <c r="D18" s="236" t="s">
        <v>598</v>
      </c>
      <c r="E18" s="60" t="s">
        <v>599</v>
      </c>
      <c r="F18" s="314" t="s">
        <v>600</v>
      </c>
      <c r="G18" s="84">
        <v>2</v>
      </c>
    </row>
    <row r="19" spans="1:7" ht="24" customHeight="1">
      <c r="A19" s="306">
        <v>5</v>
      </c>
      <c r="B19" s="236" t="s">
        <v>6</v>
      </c>
      <c r="C19" s="60" t="s">
        <v>585</v>
      </c>
      <c r="D19" s="236" t="s">
        <v>980</v>
      </c>
      <c r="E19" s="60" t="s">
        <v>980</v>
      </c>
      <c r="F19" s="314">
        <v>629666</v>
      </c>
      <c r="G19" s="84">
        <v>1</v>
      </c>
    </row>
    <row r="20" spans="1:7" ht="24" customHeight="1">
      <c r="A20" s="306">
        <v>6</v>
      </c>
      <c r="B20" s="236" t="s">
        <v>6</v>
      </c>
      <c r="C20" s="60" t="s">
        <v>585</v>
      </c>
      <c r="D20" s="236" t="s">
        <v>980</v>
      </c>
      <c r="E20" s="60" t="s">
        <v>604</v>
      </c>
      <c r="F20" s="314">
        <v>628826</v>
      </c>
      <c r="G20" s="84">
        <v>0.2</v>
      </c>
    </row>
    <row r="21" spans="1:7" ht="24" customHeight="1">
      <c r="A21" s="306">
        <v>7</v>
      </c>
      <c r="B21" s="236" t="s">
        <v>6</v>
      </c>
      <c r="C21" s="60" t="s">
        <v>585</v>
      </c>
      <c r="D21" s="236" t="s">
        <v>980</v>
      </c>
      <c r="E21" s="60" t="s">
        <v>981</v>
      </c>
      <c r="F21" s="314">
        <v>629098</v>
      </c>
      <c r="G21" s="84">
        <v>0.4</v>
      </c>
    </row>
    <row r="22" spans="1:7" ht="24" customHeight="1">
      <c r="A22" s="306">
        <v>8</v>
      </c>
      <c r="B22" s="236" t="s">
        <v>6</v>
      </c>
      <c r="C22" s="60" t="s">
        <v>585</v>
      </c>
      <c r="D22" s="236" t="s">
        <v>980</v>
      </c>
      <c r="E22" s="60" t="s">
        <v>605</v>
      </c>
      <c r="F22" s="313">
        <v>629512</v>
      </c>
      <c r="G22" s="84">
        <v>0.5</v>
      </c>
    </row>
    <row r="23" spans="1:7" ht="24" customHeight="1">
      <c r="A23" s="306">
        <v>9</v>
      </c>
      <c r="B23" s="236" t="s">
        <v>6</v>
      </c>
      <c r="C23" s="60" t="s">
        <v>585</v>
      </c>
      <c r="D23" s="236" t="s">
        <v>601</v>
      </c>
      <c r="E23" s="60" t="s">
        <v>602</v>
      </c>
      <c r="F23" s="314">
        <v>628925</v>
      </c>
      <c r="G23" s="84">
        <v>9</v>
      </c>
    </row>
    <row r="24" spans="1:7" ht="24" customHeight="1">
      <c r="A24" s="306">
        <v>10</v>
      </c>
      <c r="B24" s="236" t="s">
        <v>6</v>
      </c>
      <c r="C24" s="60" t="s">
        <v>585</v>
      </c>
      <c r="D24" s="236" t="s">
        <v>601</v>
      </c>
      <c r="E24" s="60" t="s">
        <v>454</v>
      </c>
      <c r="F24" s="314">
        <v>629695</v>
      </c>
      <c r="G24" s="84">
        <v>5.5</v>
      </c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>
  <sheetPr codeName="Sheet103"/>
  <dimension ref="A1:G35"/>
  <sheetViews>
    <sheetView view="pageBreakPreview" zoomScaleSheetLayoutView="100" workbookViewId="0">
      <selection activeCell="J8" sqref="J8"/>
    </sheetView>
  </sheetViews>
  <sheetFormatPr defaultRowHeight="21" customHeight="1"/>
  <cols>
    <col min="1" max="1" width="8.7109375" style="119" customWidth="1"/>
    <col min="2" max="2" width="20.42578125" style="119" customWidth="1"/>
    <col min="3" max="3" width="18.140625" style="119" customWidth="1"/>
    <col min="4" max="4" width="21.140625" style="6" customWidth="1"/>
    <col min="5" max="5" width="20.5703125" style="6" customWidth="1"/>
    <col min="6" max="6" width="21.5703125" style="283" customWidth="1"/>
    <col min="7" max="7" width="18.42578125" style="119" hidden="1" customWidth="1"/>
    <col min="8" max="16384" width="9.140625" style="6"/>
  </cols>
  <sheetData>
    <row r="1" spans="1:7" ht="27" customHeight="1">
      <c r="C1" s="662" t="s">
        <v>1094</v>
      </c>
      <c r="D1" s="662"/>
      <c r="E1" s="662"/>
    </row>
    <row r="2" spans="1:7" s="278" customFormat="1" ht="30" customHeight="1">
      <c r="A2" s="8" t="s">
        <v>142</v>
      </c>
      <c r="B2" s="8" t="s">
        <v>21</v>
      </c>
      <c r="C2" s="8" t="s">
        <v>22</v>
      </c>
      <c r="D2" s="8" t="s">
        <v>23</v>
      </c>
      <c r="E2" s="8" t="s">
        <v>86</v>
      </c>
      <c r="F2" s="8" t="s">
        <v>25</v>
      </c>
      <c r="G2" s="8" t="s">
        <v>174</v>
      </c>
    </row>
    <row r="3" spans="1:7" s="1" customFormat="1" ht="21" customHeight="1">
      <c r="A3" s="351">
        <v>1</v>
      </c>
      <c r="B3" s="380" t="s">
        <v>6</v>
      </c>
      <c r="C3" s="372" t="s">
        <v>586</v>
      </c>
      <c r="D3" s="375" t="s">
        <v>586</v>
      </c>
      <c r="E3" s="30" t="s">
        <v>951</v>
      </c>
      <c r="F3" s="288">
        <v>629105</v>
      </c>
      <c r="G3" s="113">
        <f>14.38+2.2</f>
        <v>16.580000000000002</v>
      </c>
    </row>
    <row r="4" spans="1:7" s="1" customFormat="1" ht="21" customHeight="1">
      <c r="A4" s="351">
        <v>2</v>
      </c>
      <c r="B4" s="380" t="s">
        <v>6</v>
      </c>
      <c r="C4" s="372" t="s">
        <v>586</v>
      </c>
      <c r="D4" s="375" t="s">
        <v>952</v>
      </c>
      <c r="E4" s="30" t="s">
        <v>953</v>
      </c>
      <c r="F4" s="289">
        <v>629150</v>
      </c>
      <c r="G4" s="279">
        <v>1.33</v>
      </c>
    </row>
    <row r="5" spans="1:7" s="1" customFormat="1" ht="21" customHeight="1">
      <c r="A5" s="351">
        <v>1</v>
      </c>
      <c r="B5" s="363" t="s">
        <v>8</v>
      </c>
      <c r="C5" s="372" t="s">
        <v>586</v>
      </c>
      <c r="D5" s="375" t="s">
        <v>954</v>
      </c>
      <c r="E5" s="350" t="s">
        <v>954</v>
      </c>
      <c r="F5" s="289">
        <v>628814</v>
      </c>
      <c r="G5" s="279">
        <f>765.04+10.9</f>
        <v>775.93999999999994</v>
      </c>
    </row>
    <row r="6" spans="1:7" s="1" customFormat="1" ht="21" customHeight="1">
      <c r="A6" s="351">
        <v>2</v>
      </c>
      <c r="B6" s="363" t="s">
        <v>8</v>
      </c>
      <c r="C6" s="372" t="s">
        <v>586</v>
      </c>
      <c r="D6" s="375" t="s">
        <v>954</v>
      </c>
      <c r="E6" s="350" t="s">
        <v>955</v>
      </c>
      <c r="F6" s="289">
        <v>629030</v>
      </c>
      <c r="G6" s="279">
        <f>258.414+30.88</f>
        <v>289.29399999999998</v>
      </c>
    </row>
    <row r="7" spans="1:7" s="1" customFormat="1" ht="21" customHeight="1">
      <c r="A7" s="351">
        <v>3</v>
      </c>
      <c r="B7" s="363" t="s">
        <v>8</v>
      </c>
      <c r="C7" s="372" t="s">
        <v>586</v>
      </c>
      <c r="D7" s="375" t="s">
        <v>956</v>
      </c>
      <c r="E7" s="350" t="s">
        <v>957</v>
      </c>
      <c r="F7" s="289">
        <v>628548</v>
      </c>
      <c r="G7" s="279">
        <f>162.855+10.51</f>
        <v>173.36499999999998</v>
      </c>
    </row>
    <row r="8" spans="1:7" s="1" customFormat="1" ht="21" customHeight="1">
      <c r="A8" s="351">
        <v>4</v>
      </c>
      <c r="B8" s="363" t="s">
        <v>8</v>
      </c>
      <c r="C8" s="372" t="s">
        <v>586</v>
      </c>
      <c r="D8" s="375" t="s">
        <v>956</v>
      </c>
      <c r="E8" s="350" t="s">
        <v>958</v>
      </c>
      <c r="F8" s="289">
        <v>629566</v>
      </c>
      <c r="G8" s="279">
        <f>60.66+17.05+7.5</f>
        <v>85.21</v>
      </c>
    </row>
    <row r="9" spans="1:7" s="1" customFormat="1" ht="21" customHeight="1">
      <c r="A9" s="351">
        <v>5</v>
      </c>
      <c r="B9" s="363" t="s">
        <v>8</v>
      </c>
      <c r="C9" s="372" t="s">
        <v>586</v>
      </c>
      <c r="D9" s="372" t="s">
        <v>959</v>
      </c>
      <c r="E9" s="323" t="s">
        <v>959</v>
      </c>
      <c r="F9" s="289">
        <v>629243</v>
      </c>
      <c r="G9" s="279">
        <v>41.534999999999997</v>
      </c>
    </row>
    <row r="10" spans="1:7" s="1" customFormat="1" ht="21" customHeight="1">
      <c r="A10" s="351">
        <v>6</v>
      </c>
      <c r="B10" s="363" t="s">
        <v>8</v>
      </c>
      <c r="C10" s="372" t="s">
        <v>586</v>
      </c>
      <c r="D10" s="372" t="s">
        <v>960</v>
      </c>
      <c r="E10" s="236" t="s">
        <v>592</v>
      </c>
      <c r="F10" s="289">
        <v>628956</v>
      </c>
      <c r="G10" s="279">
        <f>249.785+11.575</f>
        <v>261.36</v>
      </c>
    </row>
    <row r="11" spans="1:7" s="1" customFormat="1" ht="21" customHeight="1">
      <c r="A11" s="351">
        <v>7</v>
      </c>
      <c r="B11" s="363" t="s">
        <v>8</v>
      </c>
      <c r="C11" s="372" t="s">
        <v>586</v>
      </c>
      <c r="D11" s="372" t="s">
        <v>960</v>
      </c>
      <c r="E11" s="236" t="s">
        <v>591</v>
      </c>
      <c r="F11" s="289">
        <v>629350</v>
      </c>
      <c r="G11" s="280">
        <f>22.155+0.085</f>
        <v>22.240000000000002</v>
      </c>
    </row>
    <row r="12" spans="1:7" s="1" customFormat="1" ht="21" customHeight="1">
      <c r="A12" s="351">
        <v>8</v>
      </c>
      <c r="B12" s="363" t="s">
        <v>8</v>
      </c>
      <c r="C12" s="372" t="s">
        <v>586</v>
      </c>
      <c r="D12" s="371" t="s">
        <v>961</v>
      </c>
      <c r="E12" s="350" t="s">
        <v>962</v>
      </c>
      <c r="F12" s="289">
        <v>628971</v>
      </c>
      <c r="G12" s="279">
        <v>110.58499999999999</v>
      </c>
    </row>
    <row r="13" spans="1:7" s="1" customFormat="1" ht="21" customHeight="1">
      <c r="A13" s="351">
        <v>9</v>
      </c>
      <c r="B13" s="363" t="s">
        <v>8</v>
      </c>
      <c r="C13" s="372" t="s">
        <v>586</v>
      </c>
      <c r="D13" s="371" t="s">
        <v>961</v>
      </c>
      <c r="E13" s="323" t="s">
        <v>963</v>
      </c>
      <c r="F13" s="288">
        <v>629162</v>
      </c>
      <c r="G13" s="113">
        <v>239.64500000000001</v>
      </c>
    </row>
    <row r="14" spans="1:7" s="1" customFormat="1" ht="21" customHeight="1">
      <c r="A14" s="351">
        <v>10</v>
      </c>
      <c r="B14" s="363" t="s">
        <v>8</v>
      </c>
      <c r="C14" s="372" t="s">
        <v>586</v>
      </c>
      <c r="D14" s="371" t="s">
        <v>588</v>
      </c>
      <c r="E14" s="350" t="s">
        <v>589</v>
      </c>
      <c r="F14" s="288">
        <v>629082</v>
      </c>
      <c r="G14" s="113">
        <v>79.790000000000006</v>
      </c>
    </row>
    <row r="15" spans="1:7" s="1" customFormat="1" ht="21" customHeight="1">
      <c r="A15" s="351">
        <v>11</v>
      </c>
      <c r="B15" s="363" t="s">
        <v>8</v>
      </c>
      <c r="C15" s="372" t="s">
        <v>586</v>
      </c>
      <c r="D15" s="330" t="s">
        <v>591</v>
      </c>
      <c r="E15" s="330" t="s">
        <v>996</v>
      </c>
      <c r="F15" s="340" t="s">
        <v>997</v>
      </c>
      <c r="G15" s="237">
        <v>21.5</v>
      </c>
    </row>
    <row r="16" spans="1:7" s="1" customFormat="1" ht="21" customHeight="1">
      <c r="A16" s="351">
        <v>1</v>
      </c>
      <c r="B16" s="363" t="s">
        <v>616</v>
      </c>
      <c r="C16" s="372" t="s">
        <v>586</v>
      </c>
      <c r="D16" s="89" t="s">
        <v>952</v>
      </c>
      <c r="E16" s="323" t="s">
        <v>952</v>
      </c>
      <c r="F16" s="289">
        <v>628620</v>
      </c>
      <c r="G16" s="279">
        <v>66.47</v>
      </c>
    </row>
    <row r="17" spans="1:7" s="1" customFormat="1" ht="21" customHeight="1">
      <c r="A17" s="351">
        <v>2</v>
      </c>
      <c r="B17" s="363" t="s">
        <v>616</v>
      </c>
      <c r="C17" s="372" t="s">
        <v>586</v>
      </c>
      <c r="D17" s="4" t="s">
        <v>952</v>
      </c>
      <c r="E17" s="323" t="s">
        <v>964</v>
      </c>
      <c r="F17" s="289">
        <v>629133</v>
      </c>
      <c r="G17" s="279">
        <v>247.82</v>
      </c>
    </row>
    <row r="18" spans="1:7" s="1" customFormat="1" ht="21" customHeight="1">
      <c r="A18" s="351">
        <v>3</v>
      </c>
      <c r="B18" s="363" t="s">
        <v>616</v>
      </c>
      <c r="C18" s="372" t="s">
        <v>586</v>
      </c>
      <c r="D18" s="4" t="s">
        <v>952</v>
      </c>
      <c r="E18" s="323" t="s">
        <v>953</v>
      </c>
      <c r="F18" s="289">
        <v>629150</v>
      </c>
      <c r="G18" s="279">
        <v>147.59</v>
      </c>
    </row>
    <row r="19" spans="1:7" s="1" customFormat="1" ht="21" customHeight="1">
      <c r="A19" s="351">
        <v>4</v>
      </c>
      <c r="B19" s="363" t="s">
        <v>616</v>
      </c>
      <c r="C19" s="372" t="s">
        <v>586</v>
      </c>
      <c r="D19" s="4" t="s">
        <v>961</v>
      </c>
      <c r="E19" s="323" t="s">
        <v>962</v>
      </c>
      <c r="F19" s="289">
        <v>628971</v>
      </c>
      <c r="G19" s="279">
        <v>360.375</v>
      </c>
    </row>
    <row r="20" spans="1:7" s="1" customFormat="1" ht="21" customHeight="1">
      <c r="A20" s="351">
        <v>5</v>
      </c>
      <c r="B20" s="363" t="s">
        <v>616</v>
      </c>
      <c r="C20" s="372" t="s">
        <v>586</v>
      </c>
      <c r="D20" s="4" t="s">
        <v>961</v>
      </c>
      <c r="E20" s="323" t="s">
        <v>965</v>
      </c>
      <c r="F20" s="288">
        <v>629162</v>
      </c>
      <c r="G20" s="113">
        <v>333.23500000000001</v>
      </c>
    </row>
    <row r="21" spans="1:7" s="1" customFormat="1" ht="21" customHeight="1">
      <c r="A21" s="351">
        <v>6</v>
      </c>
      <c r="B21" s="363" t="s">
        <v>616</v>
      </c>
      <c r="C21" s="372" t="s">
        <v>586</v>
      </c>
      <c r="D21" s="4" t="s">
        <v>590</v>
      </c>
      <c r="E21" s="323" t="s">
        <v>966</v>
      </c>
      <c r="F21" s="288" t="s">
        <v>982</v>
      </c>
      <c r="G21" s="113">
        <v>25.004999999999999</v>
      </c>
    </row>
    <row r="22" spans="1:7" s="1" customFormat="1" ht="21" customHeight="1">
      <c r="A22" s="351">
        <v>7</v>
      </c>
      <c r="B22" s="363" t="s">
        <v>616</v>
      </c>
      <c r="C22" s="372" t="s">
        <v>586</v>
      </c>
      <c r="D22" s="4" t="s">
        <v>590</v>
      </c>
      <c r="E22" s="323" t="s">
        <v>967</v>
      </c>
      <c r="F22" s="289">
        <v>628954</v>
      </c>
      <c r="G22" s="279">
        <v>123.78</v>
      </c>
    </row>
    <row r="23" spans="1:7" s="1" customFormat="1" ht="21" customHeight="1">
      <c r="A23" s="351">
        <v>8</v>
      </c>
      <c r="B23" s="363" t="s">
        <v>616</v>
      </c>
      <c r="C23" s="372" t="s">
        <v>586</v>
      </c>
      <c r="D23" s="89" t="s">
        <v>968</v>
      </c>
      <c r="E23" s="323" t="s">
        <v>969</v>
      </c>
      <c r="F23" s="289">
        <v>629062</v>
      </c>
      <c r="G23" s="279">
        <f>191.27+1.53</f>
        <v>192.8</v>
      </c>
    </row>
    <row r="24" spans="1:7" s="1" customFormat="1" ht="21" customHeight="1">
      <c r="A24" s="351">
        <v>9</v>
      </c>
      <c r="B24" s="363" t="s">
        <v>616</v>
      </c>
      <c r="C24" s="372" t="s">
        <v>586</v>
      </c>
      <c r="D24" s="89" t="s">
        <v>968</v>
      </c>
      <c r="E24" s="323" t="s">
        <v>968</v>
      </c>
      <c r="F24" s="289">
        <v>629288</v>
      </c>
      <c r="G24" s="279">
        <v>57.125</v>
      </c>
    </row>
    <row r="25" spans="1:7" s="1" customFormat="1" ht="21" customHeight="1">
      <c r="A25" s="351">
        <v>10</v>
      </c>
      <c r="B25" s="363" t="s">
        <v>616</v>
      </c>
      <c r="C25" s="372" t="s">
        <v>586</v>
      </c>
      <c r="D25" s="4" t="s">
        <v>586</v>
      </c>
      <c r="E25" s="323" t="s">
        <v>970</v>
      </c>
      <c r="F25" s="289">
        <v>629515</v>
      </c>
      <c r="G25" s="279">
        <f>101.08+2.03</f>
        <v>103.11</v>
      </c>
    </row>
    <row r="26" spans="1:7" s="1" customFormat="1" ht="21" customHeight="1">
      <c r="A26" s="351">
        <v>11</v>
      </c>
      <c r="B26" s="363" t="s">
        <v>616</v>
      </c>
      <c r="C26" s="372" t="s">
        <v>586</v>
      </c>
      <c r="D26" s="4" t="s">
        <v>586</v>
      </c>
      <c r="E26" s="323" t="s">
        <v>586</v>
      </c>
      <c r="F26" s="289">
        <v>629606</v>
      </c>
      <c r="G26" s="279">
        <v>19.329999999999998</v>
      </c>
    </row>
    <row r="27" spans="1:7" s="1" customFormat="1" ht="21" customHeight="1">
      <c r="A27" s="351">
        <v>1</v>
      </c>
      <c r="B27" s="363" t="s">
        <v>11</v>
      </c>
      <c r="C27" s="372" t="s">
        <v>586</v>
      </c>
      <c r="D27" s="375" t="s">
        <v>959</v>
      </c>
      <c r="E27" s="350" t="s">
        <v>959</v>
      </c>
      <c r="F27" s="289">
        <v>629243</v>
      </c>
      <c r="G27" s="279">
        <v>9.7200000000000006</v>
      </c>
    </row>
    <row r="28" spans="1:7" s="1" customFormat="1" ht="21" customHeight="1">
      <c r="A28" s="351">
        <v>2</v>
      </c>
      <c r="B28" s="363" t="s">
        <v>11</v>
      </c>
      <c r="C28" s="372" t="s">
        <v>586</v>
      </c>
      <c r="D28" s="372" t="s">
        <v>952</v>
      </c>
      <c r="E28" s="30" t="s">
        <v>964</v>
      </c>
      <c r="F28" s="289">
        <v>629133</v>
      </c>
      <c r="G28" s="279">
        <v>32.628</v>
      </c>
    </row>
    <row r="29" spans="1:7" s="1" customFormat="1" ht="21" customHeight="1">
      <c r="A29" s="351">
        <v>3</v>
      </c>
      <c r="B29" s="363" t="s">
        <v>11</v>
      </c>
      <c r="C29" s="372" t="s">
        <v>586</v>
      </c>
      <c r="D29" s="375" t="s">
        <v>961</v>
      </c>
      <c r="E29" s="323" t="s">
        <v>962</v>
      </c>
      <c r="F29" s="289">
        <v>628971</v>
      </c>
      <c r="G29" s="279">
        <v>126.96250000000001</v>
      </c>
    </row>
    <row r="30" spans="1:7" s="1" customFormat="1" ht="21" customHeight="1">
      <c r="A30" s="351">
        <v>4</v>
      </c>
      <c r="B30" s="363" t="s">
        <v>11</v>
      </c>
      <c r="C30" s="372" t="s">
        <v>586</v>
      </c>
      <c r="D30" s="371" t="s">
        <v>961</v>
      </c>
      <c r="E30" s="323" t="s">
        <v>963</v>
      </c>
      <c r="F30" s="288">
        <v>629162</v>
      </c>
      <c r="G30" s="113">
        <v>353.89499999999998</v>
      </c>
    </row>
    <row r="31" spans="1:7" s="1" customFormat="1" ht="21" customHeight="1">
      <c r="A31" s="351">
        <v>5</v>
      </c>
      <c r="B31" s="363" t="s">
        <v>11</v>
      </c>
      <c r="C31" s="372" t="s">
        <v>586</v>
      </c>
      <c r="D31" s="371" t="s">
        <v>956</v>
      </c>
      <c r="E31" s="350" t="s">
        <v>957</v>
      </c>
      <c r="F31" s="289">
        <v>628548</v>
      </c>
      <c r="G31" s="279">
        <f>10.695+9.285</f>
        <v>19.98</v>
      </c>
    </row>
    <row r="32" spans="1:7" s="1" customFormat="1" ht="21" customHeight="1">
      <c r="A32" s="351">
        <v>6</v>
      </c>
      <c r="B32" s="363" t="s">
        <v>11</v>
      </c>
      <c r="C32" s="372" t="s">
        <v>586</v>
      </c>
      <c r="D32" s="371" t="s">
        <v>956</v>
      </c>
      <c r="E32" s="350" t="s">
        <v>958</v>
      </c>
      <c r="F32" s="289">
        <v>629566</v>
      </c>
      <c r="G32" s="279">
        <f>98.985+0.8</f>
        <v>99.784999999999997</v>
      </c>
    </row>
    <row r="33" spans="1:7" s="1" customFormat="1" ht="21" customHeight="1">
      <c r="A33" s="110"/>
      <c r="B33" s="281"/>
      <c r="C33" s="281"/>
      <c r="D33" s="281"/>
      <c r="E33" s="281"/>
      <c r="F33" s="282"/>
      <c r="G33" s="110"/>
    </row>
    <row r="34" spans="1:7" ht="21" customHeight="1">
      <c r="A34" s="11"/>
      <c r="B34" s="11"/>
      <c r="C34" s="11"/>
      <c r="D34" s="10"/>
      <c r="E34" s="10"/>
      <c r="F34" s="264"/>
      <c r="G34" s="11"/>
    </row>
    <row r="35" spans="1:7" ht="21" customHeight="1">
      <c r="A35" s="11"/>
      <c r="B35" s="11"/>
      <c r="C35" s="11"/>
      <c r="D35" s="10"/>
      <c r="E35" s="10"/>
      <c r="F35" s="264"/>
      <c r="G35" s="11"/>
    </row>
  </sheetData>
  <mergeCells count="1">
    <mergeCell ref="C1:E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26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K24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AE1"/>
    </sheetView>
  </sheetViews>
  <sheetFormatPr defaultRowHeight="15"/>
  <cols>
    <col min="1" max="1" width="5.42578125" style="467" customWidth="1"/>
    <col min="2" max="2" width="17.7109375" style="469" customWidth="1"/>
    <col min="3" max="3" width="6" style="469" customWidth="1"/>
    <col min="4" max="4" width="5.42578125" style="469" customWidth="1"/>
    <col min="5" max="6" width="5.85546875" style="469" customWidth="1"/>
    <col min="7" max="7" width="5.85546875" style="471" customWidth="1"/>
    <col min="8" max="8" width="4.5703125" style="469" customWidth="1"/>
    <col min="9" max="9" width="5.85546875" style="469" customWidth="1"/>
    <col min="10" max="10" width="4.85546875" style="469" customWidth="1"/>
    <col min="11" max="11" width="5" style="469" customWidth="1"/>
    <col min="12" max="12" width="5.5703125" style="469" customWidth="1"/>
    <col min="13" max="13" width="5.42578125" style="471" customWidth="1"/>
    <col min="14" max="14" width="5.85546875" style="469" customWidth="1"/>
    <col min="15" max="15" width="5.28515625" style="469" customWidth="1"/>
    <col min="16" max="16" width="5.85546875" style="469" customWidth="1"/>
    <col min="17" max="17" width="5.85546875" style="471" customWidth="1"/>
    <col min="18" max="18" width="5.7109375" style="469" customWidth="1"/>
    <col min="19" max="20" width="5" style="469" customWidth="1"/>
    <col min="21" max="21" width="5.7109375" style="469" customWidth="1"/>
    <col min="22" max="22" width="5" style="469" customWidth="1"/>
    <col min="23" max="23" width="5.28515625" style="470" customWidth="1"/>
    <col min="24" max="24" width="5" style="470" customWidth="1"/>
    <col min="25" max="25" width="5.140625" style="469" customWidth="1"/>
    <col min="26" max="27" width="5.85546875" style="469" customWidth="1"/>
    <col min="28" max="28" width="5" style="469" customWidth="1"/>
    <col min="29" max="29" width="5.140625" style="469" customWidth="1"/>
    <col min="30" max="30" width="5.85546875" style="469" customWidth="1"/>
    <col min="31" max="31" width="5.85546875" style="471" customWidth="1"/>
    <col min="32" max="32" width="5.85546875" style="469" customWidth="1"/>
    <col min="33" max="34" width="5.42578125" style="470" customWidth="1"/>
    <col min="35" max="35" width="6" style="470" customWidth="1"/>
    <col min="36" max="37" width="6.140625" style="470" customWidth="1"/>
    <col min="38" max="38" width="4.42578125" style="470" customWidth="1"/>
    <col min="39" max="39" width="5.42578125" style="469" customWidth="1"/>
    <col min="40" max="40" width="4.42578125" style="469" customWidth="1"/>
    <col min="41" max="41" width="6.42578125" style="469" customWidth="1"/>
    <col min="42" max="42" width="5.42578125" style="469" customWidth="1"/>
    <col min="43" max="43" width="7" style="469" customWidth="1"/>
    <col min="44" max="44" width="5.85546875" style="469" customWidth="1"/>
    <col min="45" max="48" width="5.42578125" style="469" customWidth="1"/>
    <col min="49" max="49" width="5" style="469" customWidth="1"/>
    <col min="50" max="50" width="5.85546875" style="469" customWidth="1"/>
    <col min="51" max="51" width="5.140625" style="469" customWidth="1"/>
    <col min="52" max="52" width="6.140625" style="469" customWidth="1"/>
    <col min="53" max="60" width="5.5703125" style="469" customWidth="1"/>
    <col min="61" max="62" width="6.140625" style="469" customWidth="1"/>
    <col min="63" max="63" width="7.140625" style="468" customWidth="1"/>
    <col min="64" max="16384" width="9.140625" style="467"/>
  </cols>
  <sheetData>
    <row r="1" spans="1:63" ht="24" customHeight="1">
      <c r="A1" s="482"/>
      <c r="B1" s="480"/>
      <c r="C1" s="666" t="s">
        <v>1390</v>
      </c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  <c r="W1" s="667"/>
      <c r="X1" s="667"/>
      <c r="Y1" s="667"/>
      <c r="Z1" s="667"/>
      <c r="AA1" s="667"/>
      <c r="AB1" s="667"/>
      <c r="AC1" s="667"/>
      <c r="AD1" s="667"/>
      <c r="AE1" s="668"/>
      <c r="AF1" s="663" t="s">
        <v>1392</v>
      </c>
      <c r="AG1" s="664"/>
      <c r="AH1" s="664"/>
      <c r="AI1" s="664"/>
      <c r="AJ1" s="664"/>
      <c r="AK1" s="664"/>
      <c r="AL1" s="664"/>
      <c r="AM1" s="664"/>
      <c r="AN1" s="664"/>
      <c r="AO1" s="664"/>
      <c r="AP1" s="664"/>
      <c r="AQ1" s="664"/>
      <c r="AR1" s="664"/>
      <c r="AS1" s="664"/>
      <c r="AT1" s="664"/>
      <c r="AU1" s="664"/>
      <c r="AV1" s="664"/>
      <c r="AW1" s="664"/>
      <c r="AX1" s="664"/>
      <c r="AY1" s="664"/>
      <c r="AZ1" s="664"/>
      <c r="BA1" s="664"/>
      <c r="BB1" s="664"/>
      <c r="BC1" s="664"/>
      <c r="BD1" s="664"/>
      <c r="BE1" s="664"/>
      <c r="BF1" s="664"/>
      <c r="BG1" s="664"/>
      <c r="BH1" s="664"/>
      <c r="BI1" s="664"/>
      <c r="BJ1" s="664"/>
      <c r="BK1" s="665"/>
    </row>
    <row r="2" spans="1:63" s="481" customFormat="1" ht="19.5" customHeight="1">
      <c r="A2" s="640" t="s">
        <v>0</v>
      </c>
      <c r="B2" s="640" t="s">
        <v>1</v>
      </c>
      <c r="C2" s="669" t="s">
        <v>1103</v>
      </c>
      <c r="D2" s="670"/>
      <c r="E2" s="670"/>
      <c r="F2" s="670"/>
      <c r="G2" s="670"/>
      <c r="H2" s="670"/>
      <c r="I2" s="670"/>
      <c r="J2" s="670"/>
      <c r="K2" s="670"/>
      <c r="L2" s="670"/>
      <c r="M2" s="671"/>
      <c r="N2" s="669" t="s">
        <v>1102</v>
      </c>
      <c r="O2" s="670"/>
      <c r="P2" s="670"/>
      <c r="Q2" s="671"/>
      <c r="R2" s="669" t="s">
        <v>1114</v>
      </c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1"/>
      <c r="AF2" s="669" t="s">
        <v>1115</v>
      </c>
      <c r="AG2" s="670"/>
      <c r="AH2" s="670"/>
      <c r="AI2" s="670"/>
      <c r="AJ2" s="670"/>
      <c r="AK2" s="670"/>
      <c r="AL2" s="670"/>
      <c r="AM2" s="670"/>
      <c r="AN2" s="670"/>
      <c r="AO2" s="670"/>
      <c r="AP2" s="670"/>
      <c r="AQ2" s="670"/>
      <c r="AR2" s="670"/>
      <c r="AS2" s="670"/>
      <c r="AT2" s="671"/>
      <c r="AU2" s="669" t="s">
        <v>1104</v>
      </c>
      <c r="AV2" s="670"/>
      <c r="AW2" s="670"/>
      <c r="AX2" s="670"/>
      <c r="AY2" s="670"/>
      <c r="AZ2" s="670"/>
      <c r="BA2" s="670"/>
      <c r="BB2" s="670"/>
      <c r="BC2" s="670"/>
      <c r="BD2" s="670"/>
      <c r="BE2" s="670"/>
      <c r="BF2" s="670"/>
      <c r="BG2" s="670"/>
      <c r="BH2" s="670"/>
      <c r="BI2" s="670"/>
      <c r="BJ2" s="671"/>
      <c r="BK2" s="646" t="s">
        <v>1105</v>
      </c>
    </row>
    <row r="3" spans="1:63" ht="19.5" customHeight="1">
      <c r="A3" s="641"/>
      <c r="B3" s="641"/>
      <c r="C3" s="672" t="s">
        <v>1116</v>
      </c>
      <c r="D3" s="672"/>
      <c r="E3" s="672"/>
      <c r="F3" s="672" t="s">
        <v>1108</v>
      </c>
      <c r="G3" s="672"/>
      <c r="H3" s="672"/>
      <c r="I3" s="672"/>
      <c r="J3" s="672" t="s">
        <v>1117</v>
      </c>
      <c r="K3" s="672"/>
      <c r="L3" s="672"/>
      <c r="M3" s="651" t="s">
        <v>1109</v>
      </c>
      <c r="N3" s="672" t="s">
        <v>1106</v>
      </c>
      <c r="O3" s="672"/>
      <c r="P3" s="672"/>
      <c r="Q3" s="651" t="s">
        <v>1107</v>
      </c>
      <c r="R3" s="664" t="s">
        <v>1118</v>
      </c>
      <c r="S3" s="664"/>
      <c r="T3" s="664"/>
      <c r="U3" s="664"/>
      <c r="V3" s="664"/>
      <c r="W3" s="665"/>
      <c r="X3" s="672" t="s">
        <v>1119</v>
      </c>
      <c r="Y3" s="672"/>
      <c r="Z3" s="672"/>
      <c r="AA3" s="672"/>
      <c r="AB3" s="672" t="s">
        <v>1120</v>
      </c>
      <c r="AC3" s="672"/>
      <c r="AD3" s="672"/>
      <c r="AE3" s="651" t="s">
        <v>1121</v>
      </c>
      <c r="AF3" s="664" t="s">
        <v>1122</v>
      </c>
      <c r="AG3" s="664"/>
      <c r="AH3" s="664"/>
      <c r="AI3" s="664"/>
      <c r="AJ3" s="665"/>
      <c r="AK3" s="672" t="s">
        <v>1123</v>
      </c>
      <c r="AL3" s="672"/>
      <c r="AM3" s="672"/>
      <c r="AN3" s="672"/>
      <c r="AO3" s="672"/>
      <c r="AP3" s="672" t="s">
        <v>1124</v>
      </c>
      <c r="AQ3" s="672"/>
      <c r="AR3" s="672"/>
      <c r="AS3" s="672"/>
      <c r="AT3" s="651" t="s">
        <v>1125</v>
      </c>
      <c r="AU3" s="672" t="s">
        <v>1126</v>
      </c>
      <c r="AV3" s="672"/>
      <c r="AW3" s="672"/>
      <c r="AX3" s="672" t="s">
        <v>1127</v>
      </c>
      <c r="AY3" s="672"/>
      <c r="AZ3" s="672"/>
      <c r="BA3" s="672" t="s">
        <v>1110</v>
      </c>
      <c r="BB3" s="672"/>
      <c r="BC3" s="672"/>
      <c r="BD3" s="672"/>
      <c r="BE3" s="672"/>
      <c r="BF3" s="672" t="s">
        <v>1128</v>
      </c>
      <c r="BG3" s="672"/>
      <c r="BH3" s="672"/>
      <c r="BI3" s="672"/>
      <c r="BJ3" s="651" t="s">
        <v>1111</v>
      </c>
      <c r="BK3" s="647"/>
    </row>
    <row r="4" spans="1:63" s="469" customFormat="1" ht="112.5" customHeight="1">
      <c r="A4" s="642"/>
      <c r="B4" s="642"/>
      <c r="C4" s="453" t="s">
        <v>400</v>
      </c>
      <c r="D4" s="453" t="s">
        <v>299</v>
      </c>
      <c r="E4" s="453" t="s">
        <v>1112</v>
      </c>
      <c r="F4" s="453" t="s">
        <v>103</v>
      </c>
      <c r="G4" s="453" t="s">
        <v>1097</v>
      </c>
      <c r="H4" s="453" t="s">
        <v>399</v>
      </c>
      <c r="I4" s="453" t="s">
        <v>1112</v>
      </c>
      <c r="J4" s="453" t="s">
        <v>1089</v>
      </c>
      <c r="K4" s="453" t="s">
        <v>472</v>
      </c>
      <c r="L4" s="453" t="s">
        <v>1112</v>
      </c>
      <c r="M4" s="652"/>
      <c r="N4" s="453" t="s">
        <v>50</v>
      </c>
      <c r="O4" s="453" t="s">
        <v>261</v>
      </c>
      <c r="P4" s="453" t="s">
        <v>1112</v>
      </c>
      <c r="Q4" s="652"/>
      <c r="R4" s="453" t="s">
        <v>681</v>
      </c>
      <c r="S4" s="453" t="s">
        <v>986</v>
      </c>
      <c r="T4" s="453" t="s">
        <v>213</v>
      </c>
      <c r="U4" s="453" t="s">
        <v>372</v>
      </c>
      <c r="V4" s="453" t="s">
        <v>175</v>
      </c>
      <c r="W4" s="453" t="s">
        <v>1112</v>
      </c>
      <c r="X4" s="453" t="s">
        <v>216</v>
      </c>
      <c r="Y4" s="453" t="s">
        <v>1096</v>
      </c>
      <c r="Z4" s="453" t="s">
        <v>288</v>
      </c>
      <c r="AA4" s="453" t="s">
        <v>1112</v>
      </c>
      <c r="AB4" s="453" t="s">
        <v>521</v>
      </c>
      <c r="AC4" s="453" t="s">
        <v>522</v>
      </c>
      <c r="AD4" s="453" t="s">
        <v>1112</v>
      </c>
      <c r="AE4" s="652"/>
      <c r="AF4" s="453" t="s">
        <v>260</v>
      </c>
      <c r="AG4" s="453" t="s">
        <v>1070</v>
      </c>
      <c r="AH4" s="453" t="s">
        <v>370</v>
      </c>
      <c r="AI4" s="453" t="s">
        <v>49</v>
      </c>
      <c r="AJ4" s="453" t="s">
        <v>1129</v>
      </c>
      <c r="AK4" s="453" t="s">
        <v>298</v>
      </c>
      <c r="AL4" s="453" t="s">
        <v>300</v>
      </c>
      <c r="AM4" s="453" t="s">
        <v>523</v>
      </c>
      <c r="AN4" s="453" t="s">
        <v>102</v>
      </c>
      <c r="AO4" s="453" t="s">
        <v>1112</v>
      </c>
      <c r="AP4" s="453" t="s">
        <v>593</v>
      </c>
      <c r="AQ4" s="453" t="s">
        <v>585</v>
      </c>
      <c r="AR4" s="453" t="s">
        <v>586</v>
      </c>
      <c r="AS4" s="453" t="s">
        <v>1112</v>
      </c>
      <c r="AT4" s="652"/>
      <c r="AU4" s="453" t="s">
        <v>985</v>
      </c>
      <c r="AV4" s="453" t="s">
        <v>415</v>
      </c>
      <c r="AW4" s="453" t="s">
        <v>1112</v>
      </c>
      <c r="AX4" s="453" t="s">
        <v>3</v>
      </c>
      <c r="AY4" s="453" t="s">
        <v>2</v>
      </c>
      <c r="AZ4" s="453" t="s">
        <v>1112</v>
      </c>
      <c r="BA4" s="453" t="s">
        <v>413</v>
      </c>
      <c r="BB4" s="453" t="s">
        <v>414</v>
      </c>
      <c r="BC4" s="453" t="s">
        <v>727</v>
      </c>
      <c r="BD4" s="453" t="s">
        <v>301</v>
      </c>
      <c r="BE4" s="453" t="s">
        <v>1112</v>
      </c>
      <c r="BF4" s="453" t="s">
        <v>471</v>
      </c>
      <c r="BG4" s="453" t="s">
        <v>473</v>
      </c>
      <c r="BH4" s="453" t="s">
        <v>507</v>
      </c>
      <c r="BI4" s="453" t="s">
        <v>1112</v>
      </c>
      <c r="BJ4" s="652"/>
      <c r="BK4" s="648"/>
    </row>
    <row r="5" spans="1:63" ht="30" customHeight="1">
      <c r="A5" s="480"/>
      <c r="B5" s="455" t="s">
        <v>371</v>
      </c>
      <c r="C5" s="454"/>
      <c r="D5" s="454"/>
      <c r="E5" s="454"/>
      <c r="F5" s="455"/>
      <c r="G5" s="454"/>
      <c r="H5" s="454"/>
      <c r="I5" s="454"/>
      <c r="J5" s="454"/>
      <c r="K5" s="454"/>
      <c r="L5" s="455"/>
      <c r="M5" s="479"/>
      <c r="N5" s="454"/>
      <c r="O5" s="454"/>
      <c r="P5" s="455"/>
      <c r="Q5" s="479"/>
      <c r="R5" s="454"/>
      <c r="S5" s="454"/>
      <c r="T5" s="454"/>
      <c r="U5" s="454"/>
      <c r="V5" s="454"/>
      <c r="W5" s="455"/>
      <c r="X5" s="454"/>
      <c r="Y5" s="454"/>
      <c r="Z5" s="454"/>
      <c r="AA5" s="454"/>
      <c r="AB5" s="454"/>
      <c r="AC5" s="454"/>
      <c r="AD5" s="454"/>
      <c r="AE5" s="456"/>
      <c r="AF5" s="454"/>
      <c r="AG5" s="454"/>
      <c r="AH5" s="454"/>
      <c r="AI5" s="454"/>
      <c r="AJ5" s="455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5"/>
      <c r="AV5" s="455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54"/>
      <c r="BI5" s="454"/>
      <c r="BJ5" s="454"/>
      <c r="BK5" s="478"/>
    </row>
    <row r="6" spans="1:63" s="474" customFormat="1" ht="21.75" customHeight="1">
      <c r="A6" s="458">
        <v>1</v>
      </c>
      <c r="B6" s="459" t="s">
        <v>6</v>
      </c>
      <c r="C6" s="458"/>
      <c r="D6" s="458"/>
      <c r="E6" s="462">
        <f t="shared" ref="E6:E18" si="0">D6+C6</f>
        <v>0</v>
      </c>
      <c r="F6" s="458">
        <v>25</v>
      </c>
      <c r="G6" s="458">
        <v>11</v>
      </c>
      <c r="H6" s="458">
        <v>8</v>
      </c>
      <c r="I6" s="462">
        <f t="shared" ref="I6:I18" si="1">H6+G6+F6</f>
        <v>44</v>
      </c>
      <c r="J6" s="458">
        <v>2</v>
      </c>
      <c r="K6" s="476">
        <v>13</v>
      </c>
      <c r="L6" s="460">
        <f t="shared" ref="L6:L18" si="2">K6+J6</f>
        <v>15</v>
      </c>
      <c r="M6" s="461">
        <f t="shared" ref="M6:M18" si="3">E6+I6+L6</f>
        <v>59</v>
      </c>
      <c r="N6" s="458">
        <v>4</v>
      </c>
      <c r="O6" s="476"/>
      <c r="P6" s="460">
        <f t="shared" ref="P6:P18" si="4">O6+N6</f>
        <v>4</v>
      </c>
      <c r="Q6" s="461">
        <f t="shared" ref="Q6:Q18" si="5">P6</f>
        <v>4</v>
      </c>
      <c r="R6" s="458">
        <v>7</v>
      </c>
      <c r="S6" s="458">
        <v>8</v>
      </c>
      <c r="T6" s="458">
        <v>1</v>
      </c>
      <c r="U6" s="458">
        <v>4</v>
      </c>
      <c r="V6" s="458">
        <v>3</v>
      </c>
      <c r="W6" s="460">
        <f t="shared" ref="W6:W18" si="6">V6+T6+S6+R6+U6</f>
        <v>23</v>
      </c>
      <c r="X6" s="458">
        <v>21</v>
      </c>
      <c r="Y6" s="476">
        <v>6</v>
      </c>
      <c r="Z6" s="458">
        <v>11</v>
      </c>
      <c r="AA6" s="462">
        <f t="shared" ref="AA6:AA18" si="7">Z6+Y6+X6</f>
        <v>38</v>
      </c>
      <c r="AB6" s="458">
        <v>4</v>
      </c>
      <c r="AC6" s="458">
        <v>32</v>
      </c>
      <c r="AD6" s="462">
        <f t="shared" ref="AD6:AD18" si="8">+AC6+AB6</f>
        <v>36</v>
      </c>
      <c r="AE6" s="463">
        <f t="shared" ref="AE6:AE18" si="9">W6+AA6+AD6</f>
        <v>97</v>
      </c>
      <c r="AF6" s="476"/>
      <c r="AG6" s="458"/>
      <c r="AH6" s="458">
        <v>0</v>
      </c>
      <c r="AI6" s="458">
        <v>26</v>
      </c>
      <c r="AJ6" s="460">
        <f t="shared" ref="AJ6:AJ18" si="10">AI6+AH6+AG6+AF6</f>
        <v>26</v>
      </c>
      <c r="AK6" s="458">
        <v>13</v>
      </c>
      <c r="AL6" s="458">
        <v>7</v>
      </c>
      <c r="AM6" s="458">
        <v>9</v>
      </c>
      <c r="AN6" s="458">
        <v>7</v>
      </c>
      <c r="AO6" s="462">
        <f t="shared" ref="AO6:AO18" si="11">AN6+AM6+AL6+AK6</f>
        <v>36</v>
      </c>
      <c r="AP6" s="458">
        <v>7</v>
      </c>
      <c r="AQ6" s="458">
        <v>10</v>
      </c>
      <c r="AR6" s="458">
        <v>2</v>
      </c>
      <c r="AS6" s="460">
        <f t="shared" ref="AS6:AS18" si="12">AR6+AQ6+AP6</f>
        <v>19</v>
      </c>
      <c r="AT6" s="461">
        <f t="shared" ref="AT6:AT18" si="13">AJ6+AO6+AS6</f>
        <v>81</v>
      </c>
      <c r="AU6" s="458">
        <v>0</v>
      </c>
      <c r="AV6" s="458">
        <v>8</v>
      </c>
      <c r="AW6" s="462">
        <f t="shared" ref="AW6:AW18" si="14">AV6+AU6</f>
        <v>8</v>
      </c>
      <c r="AX6" s="458">
        <v>12</v>
      </c>
      <c r="AY6" s="458">
        <v>19</v>
      </c>
      <c r="AZ6" s="460">
        <f t="shared" ref="AZ6:AZ18" si="15">AY6+AX6</f>
        <v>31</v>
      </c>
      <c r="BA6" s="458">
        <v>15</v>
      </c>
      <c r="BB6" s="458">
        <v>6</v>
      </c>
      <c r="BC6" s="476">
        <v>1</v>
      </c>
      <c r="BD6" s="458">
        <v>18</v>
      </c>
      <c r="BE6" s="462">
        <f t="shared" ref="BE6:BE18" si="16">BD6+BB6+BA6+BC6</f>
        <v>40</v>
      </c>
      <c r="BF6" s="475">
        <v>5</v>
      </c>
      <c r="BG6" s="475">
        <v>4</v>
      </c>
      <c r="BH6" s="458">
        <v>3</v>
      </c>
      <c r="BI6" s="462">
        <f t="shared" ref="BI6:BI18" si="17">BH6+BG6+BF6</f>
        <v>12</v>
      </c>
      <c r="BJ6" s="463">
        <f t="shared" ref="BJ6:BJ18" si="18">AW6+AZ6+BE6+BI6</f>
        <v>91</v>
      </c>
      <c r="BK6" s="473">
        <f t="shared" ref="BK6:BK18" si="19">M6+Q6+AE6+AT6+BJ6</f>
        <v>332</v>
      </c>
    </row>
    <row r="7" spans="1:63" s="474" customFormat="1" ht="21.75" customHeight="1">
      <c r="A7" s="458">
        <v>2</v>
      </c>
      <c r="B7" s="459" t="s">
        <v>7</v>
      </c>
      <c r="C7" s="458"/>
      <c r="D7" s="458">
        <v>26</v>
      </c>
      <c r="E7" s="462">
        <f t="shared" si="0"/>
        <v>26</v>
      </c>
      <c r="F7" s="458"/>
      <c r="G7" s="458">
        <v>18</v>
      </c>
      <c r="H7" s="458"/>
      <c r="I7" s="462">
        <f t="shared" si="1"/>
        <v>18</v>
      </c>
      <c r="J7" s="458">
        <v>1</v>
      </c>
      <c r="K7" s="476">
        <v>30</v>
      </c>
      <c r="L7" s="460">
        <f t="shared" si="2"/>
        <v>31</v>
      </c>
      <c r="M7" s="461">
        <f t="shared" si="3"/>
        <v>75</v>
      </c>
      <c r="N7" s="458">
        <v>4</v>
      </c>
      <c r="O7" s="476">
        <v>3</v>
      </c>
      <c r="P7" s="460">
        <f t="shared" si="4"/>
        <v>7</v>
      </c>
      <c r="Q7" s="461">
        <f t="shared" si="5"/>
        <v>7</v>
      </c>
      <c r="R7" s="458"/>
      <c r="S7" s="458">
        <v>3</v>
      </c>
      <c r="T7" s="458">
        <v>0</v>
      </c>
      <c r="U7" s="458"/>
      <c r="V7" s="458"/>
      <c r="W7" s="460">
        <f t="shared" si="6"/>
        <v>3</v>
      </c>
      <c r="X7" s="458"/>
      <c r="Y7" s="476">
        <v>6</v>
      </c>
      <c r="Z7" s="458"/>
      <c r="AA7" s="462">
        <f t="shared" si="7"/>
        <v>6</v>
      </c>
      <c r="AB7" s="458"/>
      <c r="AC7" s="458">
        <v>32</v>
      </c>
      <c r="AD7" s="462">
        <f t="shared" si="8"/>
        <v>32</v>
      </c>
      <c r="AE7" s="463">
        <f t="shared" si="9"/>
        <v>41</v>
      </c>
      <c r="AF7" s="476"/>
      <c r="AG7" s="458"/>
      <c r="AH7" s="458"/>
      <c r="AI7" s="458">
        <v>4</v>
      </c>
      <c r="AJ7" s="460">
        <f t="shared" si="10"/>
        <v>4</v>
      </c>
      <c r="AK7" s="458"/>
      <c r="AL7" s="458">
        <v>14</v>
      </c>
      <c r="AM7" s="458">
        <v>20</v>
      </c>
      <c r="AN7" s="458">
        <v>3</v>
      </c>
      <c r="AO7" s="462">
        <f t="shared" si="11"/>
        <v>37</v>
      </c>
      <c r="AP7" s="458">
        <v>4</v>
      </c>
      <c r="AQ7" s="458"/>
      <c r="AR7" s="458"/>
      <c r="AS7" s="460">
        <f t="shared" si="12"/>
        <v>4</v>
      </c>
      <c r="AT7" s="461">
        <f t="shared" si="13"/>
        <v>45</v>
      </c>
      <c r="AU7" s="458">
        <v>1</v>
      </c>
      <c r="AV7" s="458"/>
      <c r="AW7" s="462">
        <f t="shared" si="14"/>
        <v>1</v>
      </c>
      <c r="AX7" s="458">
        <v>1</v>
      </c>
      <c r="AY7" s="458">
        <v>17</v>
      </c>
      <c r="AZ7" s="460">
        <f t="shared" si="15"/>
        <v>18</v>
      </c>
      <c r="BA7" s="458"/>
      <c r="BB7" s="458">
        <v>27</v>
      </c>
      <c r="BC7" s="476"/>
      <c r="BD7" s="458">
        <v>17</v>
      </c>
      <c r="BE7" s="462">
        <f t="shared" si="16"/>
        <v>44</v>
      </c>
      <c r="BF7" s="475">
        <v>8</v>
      </c>
      <c r="BG7" s="475"/>
      <c r="BH7" s="458"/>
      <c r="BI7" s="462">
        <f t="shared" si="17"/>
        <v>8</v>
      </c>
      <c r="BJ7" s="463">
        <f t="shared" si="18"/>
        <v>71</v>
      </c>
      <c r="BK7" s="473">
        <f t="shared" si="19"/>
        <v>239</v>
      </c>
    </row>
    <row r="8" spans="1:63" s="474" customFormat="1" ht="21.75" customHeight="1">
      <c r="A8" s="458">
        <v>3</v>
      </c>
      <c r="B8" s="459" t="s">
        <v>8</v>
      </c>
      <c r="C8" s="458"/>
      <c r="D8" s="458">
        <v>13</v>
      </c>
      <c r="E8" s="462">
        <f t="shared" si="0"/>
        <v>13</v>
      </c>
      <c r="F8" s="458">
        <v>17</v>
      </c>
      <c r="G8" s="458">
        <v>15</v>
      </c>
      <c r="H8" s="458"/>
      <c r="I8" s="462">
        <f t="shared" si="1"/>
        <v>32</v>
      </c>
      <c r="J8" s="458"/>
      <c r="K8" s="476">
        <v>6</v>
      </c>
      <c r="L8" s="460">
        <f t="shared" si="2"/>
        <v>6</v>
      </c>
      <c r="M8" s="461">
        <f t="shared" si="3"/>
        <v>51</v>
      </c>
      <c r="N8" s="458"/>
      <c r="O8" s="476">
        <v>6</v>
      </c>
      <c r="P8" s="460">
        <f t="shared" si="4"/>
        <v>6</v>
      </c>
      <c r="Q8" s="461">
        <f t="shared" si="5"/>
        <v>6</v>
      </c>
      <c r="R8" s="458">
        <v>0</v>
      </c>
      <c r="S8" s="458">
        <v>15</v>
      </c>
      <c r="T8" s="458"/>
      <c r="U8" s="458"/>
      <c r="V8" s="458"/>
      <c r="W8" s="460">
        <f t="shared" si="6"/>
        <v>15</v>
      </c>
      <c r="X8" s="458">
        <v>10</v>
      </c>
      <c r="Y8" s="476"/>
      <c r="Z8" s="458"/>
      <c r="AA8" s="462">
        <f t="shared" si="7"/>
        <v>10</v>
      </c>
      <c r="AB8" s="458"/>
      <c r="AC8" s="458"/>
      <c r="AD8" s="462">
        <f t="shared" si="8"/>
        <v>0</v>
      </c>
      <c r="AE8" s="463">
        <f t="shared" si="9"/>
        <v>25</v>
      </c>
      <c r="AF8" s="476"/>
      <c r="AG8" s="458"/>
      <c r="AH8" s="458"/>
      <c r="AI8" s="458">
        <v>6</v>
      </c>
      <c r="AJ8" s="460">
        <f t="shared" si="10"/>
        <v>6</v>
      </c>
      <c r="AK8" s="458">
        <v>1</v>
      </c>
      <c r="AL8" s="458">
        <v>4</v>
      </c>
      <c r="AM8" s="458">
        <v>5</v>
      </c>
      <c r="AN8" s="458"/>
      <c r="AO8" s="462">
        <f t="shared" si="11"/>
        <v>10</v>
      </c>
      <c r="AP8" s="458"/>
      <c r="AQ8" s="458">
        <v>5</v>
      </c>
      <c r="AR8" s="458">
        <v>11</v>
      </c>
      <c r="AS8" s="460">
        <f t="shared" si="12"/>
        <v>16</v>
      </c>
      <c r="AT8" s="461">
        <f t="shared" si="13"/>
        <v>32</v>
      </c>
      <c r="AU8" s="458"/>
      <c r="AV8" s="458"/>
      <c r="AW8" s="462">
        <f t="shared" si="14"/>
        <v>0</v>
      </c>
      <c r="AX8" s="458"/>
      <c r="AY8" s="458">
        <v>7</v>
      </c>
      <c r="AZ8" s="460">
        <f t="shared" si="15"/>
        <v>7</v>
      </c>
      <c r="BA8" s="458"/>
      <c r="BB8" s="458">
        <v>11</v>
      </c>
      <c r="BC8" s="476"/>
      <c r="BD8" s="458"/>
      <c r="BE8" s="462">
        <f t="shared" si="16"/>
        <v>11</v>
      </c>
      <c r="BF8" s="475"/>
      <c r="BG8" s="475">
        <v>4</v>
      </c>
      <c r="BH8" s="458">
        <v>16</v>
      </c>
      <c r="BI8" s="462">
        <f t="shared" si="17"/>
        <v>20</v>
      </c>
      <c r="BJ8" s="463">
        <f t="shared" si="18"/>
        <v>38</v>
      </c>
      <c r="BK8" s="473">
        <f t="shared" si="19"/>
        <v>152</v>
      </c>
    </row>
    <row r="9" spans="1:63" s="474" customFormat="1" ht="21.75" customHeight="1">
      <c r="A9" s="458">
        <v>4</v>
      </c>
      <c r="B9" s="459" t="s">
        <v>9</v>
      </c>
      <c r="C9" s="458"/>
      <c r="D9" s="458"/>
      <c r="E9" s="462">
        <f t="shared" si="0"/>
        <v>0</v>
      </c>
      <c r="F9" s="458"/>
      <c r="G9" s="458"/>
      <c r="H9" s="458"/>
      <c r="I9" s="462">
        <f t="shared" si="1"/>
        <v>0</v>
      </c>
      <c r="J9" s="458"/>
      <c r="K9" s="476"/>
      <c r="L9" s="460">
        <f t="shared" si="2"/>
        <v>0</v>
      </c>
      <c r="M9" s="461">
        <f t="shared" si="3"/>
        <v>0</v>
      </c>
      <c r="N9" s="458"/>
      <c r="O9" s="476"/>
      <c r="P9" s="460">
        <f t="shared" si="4"/>
        <v>0</v>
      </c>
      <c r="Q9" s="461">
        <f t="shared" si="5"/>
        <v>0</v>
      </c>
      <c r="R9" s="458"/>
      <c r="S9" s="458"/>
      <c r="T9" s="458"/>
      <c r="U9" s="458">
        <v>11</v>
      </c>
      <c r="V9" s="458">
        <v>5</v>
      </c>
      <c r="W9" s="460">
        <f t="shared" si="6"/>
        <v>16</v>
      </c>
      <c r="X9" s="458"/>
      <c r="Y9" s="476"/>
      <c r="Z9" s="458"/>
      <c r="AA9" s="462">
        <f t="shared" si="7"/>
        <v>0</v>
      </c>
      <c r="AB9" s="458"/>
      <c r="AC9" s="458"/>
      <c r="AD9" s="462">
        <f t="shared" si="8"/>
        <v>0</v>
      </c>
      <c r="AE9" s="463">
        <f t="shared" si="9"/>
        <v>16</v>
      </c>
      <c r="AF9" s="476"/>
      <c r="AG9" s="458"/>
      <c r="AH9" s="458"/>
      <c r="AI9" s="458"/>
      <c r="AJ9" s="460">
        <f t="shared" si="10"/>
        <v>0</v>
      </c>
      <c r="AK9" s="458"/>
      <c r="AL9" s="458"/>
      <c r="AM9" s="458"/>
      <c r="AN9" s="458"/>
      <c r="AO9" s="462">
        <f t="shared" si="11"/>
        <v>0</v>
      </c>
      <c r="AP9" s="458"/>
      <c r="AQ9" s="458"/>
      <c r="AR9" s="458"/>
      <c r="AS9" s="460">
        <f t="shared" si="12"/>
        <v>0</v>
      </c>
      <c r="AT9" s="461">
        <f t="shared" si="13"/>
        <v>0</v>
      </c>
      <c r="AU9" s="458"/>
      <c r="AV9" s="458"/>
      <c r="AW9" s="462">
        <f t="shared" si="14"/>
        <v>0</v>
      </c>
      <c r="AX9" s="458"/>
      <c r="AY9" s="458"/>
      <c r="AZ9" s="460">
        <f t="shared" si="15"/>
        <v>0</v>
      </c>
      <c r="BA9" s="458"/>
      <c r="BB9" s="458"/>
      <c r="BC9" s="476"/>
      <c r="BD9" s="458"/>
      <c r="BE9" s="462">
        <f t="shared" si="16"/>
        <v>0</v>
      </c>
      <c r="BF9" s="475"/>
      <c r="BG9" s="475"/>
      <c r="BH9" s="458"/>
      <c r="BI9" s="462">
        <f t="shared" si="17"/>
        <v>0</v>
      </c>
      <c r="BJ9" s="463">
        <f t="shared" si="18"/>
        <v>0</v>
      </c>
      <c r="BK9" s="473">
        <f t="shared" si="19"/>
        <v>16</v>
      </c>
    </row>
    <row r="10" spans="1:63" s="474" customFormat="1" ht="21.75" customHeight="1">
      <c r="A10" s="458">
        <v>5</v>
      </c>
      <c r="B10" s="459" t="s">
        <v>11</v>
      </c>
      <c r="C10" s="458"/>
      <c r="D10" s="458"/>
      <c r="E10" s="462">
        <f t="shared" si="0"/>
        <v>0</v>
      </c>
      <c r="F10" s="458">
        <v>24</v>
      </c>
      <c r="G10" s="458">
        <v>4</v>
      </c>
      <c r="H10" s="458"/>
      <c r="I10" s="462">
        <f t="shared" si="1"/>
        <v>28</v>
      </c>
      <c r="J10" s="458"/>
      <c r="K10" s="476"/>
      <c r="L10" s="460">
        <f t="shared" si="2"/>
        <v>0</v>
      </c>
      <c r="M10" s="461">
        <f t="shared" si="3"/>
        <v>28</v>
      </c>
      <c r="N10" s="458"/>
      <c r="O10" s="476"/>
      <c r="P10" s="460">
        <f t="shared" si="4"/>
        <v>0</v>
      </c>
      <c r="Q10" s="461">
        <f t="shared" si="5"/>
        <v>0</v>
      </c>
      <c r="R10" s="458">
        <v>10</v>
      </c>
      <c r="S10" s="458">
        <v>1</v>
      </c>
      <c r="T10" s="458"/>
      <c r="U10" s="458"/>
      <c r="V10" s="458">
        <v>1</v>
      </c>
      <c r="W10" s="460">
        <f t="shared" si="6"/>
        <v>12</v>
      </c>
      <c r="X10" s="458">
        <v>8</v>
      </c>
      <c r="Y10" s="476"/>
      <c r="Z10" s="458"/>
      <c r="AA10" s="462">
        <f t="shared" si="7"/>
        <v>8</v>
      </c>
      <c r="AB10" s="458">
        <v>9</v>
      </c>
      <c r="AC10" s="458"/>
      <c r="AD10" s="462">
        <f t="shared" si="8"/>
        <v>9</v>
      </c>
      <c r="AE10" s="463">
        <f t="shared" si="9"/>
        <v>29</v>
      </c>
      <c r="AF10" s="476">
        <v>3</v>
      </c>
      <c r="AG10" s="458">
        <v>26</v>
      </c>
      <c r="AH10" s="458"/>
      <c r="AI10" s="458"/>
      <c r="AJ10" s="460">
        <f t="shared" si="10"/>
        <v>29</v>
      </c>
      <c r="AK10" s="458">
        <v>12</v>
      </c>
      <c r="AL10" s="458">
        <v>4</v>
      </c>
      <c r="AM10" s="458"/>
      <c r="AN10" s="458"/>
      <c r="AO10" s="462">
        <f t="shared" si="11"/>
        <v>16</v>
      </c>
      <c r="AP10" s="458"/>
      <c r="AQ10" s="458">
        <v>7</v>
      </c>
      <c r="AR10" s="458">
        <v>6</v>
      </c>
      <c r="AS10" s="460">
        <f t="shared" si="12"/>
        <v>13</v>
      </c>
      <c r="AT10" s="461">
        <f t="shared" si="13"/>
        <v>58</v>
      </c>
      <c r="AU10" s="458"/>
      <c r="AV10" s="458"/>
      <c r="AW10" s="462">
        <f t="shared" si="14"/>
        <v>0</v>
      </c>
      <c r="AX10" s="458"/>
      <c r="AY10" s="458"/>
      <c r="AZ10" s="460">
        <f t="shared" si="15"/>
        <v>0</v>
      </c>
      <c r="BA10" s="458"/>
      <c r="BB10" s="458"/>
      <c r="BC10" s="476"/>
      <c r="BD10" s="458"/>
      <c r="BE10" s="462">
        <f t="shared" si="16"/>
        <v>0</v>
      </c>
      <c r="BF10" s="475">
        <v>3</v>
      </c>
      <c r="BG10" s="475">
        <v>21</v>
      </c>
      <c r="BH10" s="458">
        <v>8</v>
      </c>
      <c r="BI10" s="462">
        <f t="shared" si="17"/>
        <v>32</v>
      </c>
      <c r="BJ10" s="463">
        <f t="shared" si="18"/>
        <v>32</v>
      </c>
      <c r="BK10" s="473">
        <f t="shared" si="19"/>
        <v>147</v>
      </c>
    </row>
    <row r="11" spans="1:63" s="474" customFormat="1" ht="21.75" customHeight="1">
      <c r="A11" s="458">
        <v>6</v>
      </c>
      <c r="B11" s="459" t="s">
        <v>16</v>
      </c>
      <c r="C11" s="458"/>
      <c r="D11" s="458"/>
      <c r="E11" s="462">
        <f t="shared" si="0"/>
        <v>0</v>
      </c>
      <c r="F11" s="458"/>
      <c r="G11" s="458"/>
      <c r="H11" s="458"/>
      <c r="I11" s="462">
        <f t="shared" si="1"/>
        <v>0</v>
      </c>
      <c r="J11" s="458"/>
      <c r="K11" s="476"/>
      <c r="L11" s="460">
        <f t="shared" si="2"/>
        <v>0</v>
      </c>
      <c r="M11" s="461">
        <f t="shared" si="3"/>
        <v>0</v>
      </c>
      <c r="N11" s="458"/>
      <c r="O11" s="476"/>
      <c r="P11" s="460">
        <f t="shared" si="4"/>
        <v>0</v>
      </c>
      <c r="Q11" s="461">
        <f t="shared" si="5"/>
        <v>0</v>
      </c>
      <c r="R11" s="458"/>
      <c r="S11" s="458"/>
      <c r="T11" s="458"/>
      <c r="U11" s="458">
        <v>9</v>
      </c>
      <c r="V11" s="458"/>
      <c r="W11" s="460">
        <f t="shared" si="6"/>
        <v>9</v>
      </c>
      <c r="X11" s="458"/>
      <c r="Y11" s="476"/>
      <c r="Z11" s="458"/>
      <c r="AA11" s="462">
        <f t="shared" si="7"/>
        <v>0</v>
      </c>
      <c r="AB11" s="458"/>
      <c r="AC11" s="458"/>
      <c r="AD11" s="462">
        <f t="shared" si="8"/>
        <v>0</v>
      </c>
      <c r="AE11" s="463">
        <f t="shared" si="9"/>
        <v>9</v>
      </c>
      <c r="AF11" s="476"/>
      <c r="AG11" s="458"/>
      <c r="AH11" s="458"/>
      <c r="AI11" s="458"/>
      <c r="AJ11" s="460">
        <f t="shared" si="10"/>
        <v>0</v>
      </c>
      <c r="AK11" s="458"/>
      <c r="AL11" s="458"/>
      <c r="AM11" s="458"/>
      <c r="AN11" s="458"/>
      <c r="AO11" s="462">
        <f t="shared" si="11"/>
        <v>0</v>
      </c>
      <c r="AP11" s="458"/>
      <c r="AQ11" s="458"/>
      <c r="AR11" s="458"/>
      <c r="AS11" s="460">
        <f t="shared" si="12"/>
        <v>0</v>
      </c>
      <c r="AT11" s="461">
        <f t="shared" si="13"/>
        <v>0</v>
      </c>
      <c r="AU11" s="458"/>
      <c r="AV11" s="458"/>
      <c r="AW11" s="462">
        <f t="shared" si="14"/>
        <v>0</v>
      </c>
      <c r="AX11" s="458"/>
      <c r="AY11" s="458"/>
      <c r="AZ11" s="460">
        <f t="shared" si="15"/>
        <v>0</v>
      </c>
      <c r="BA11" s="458"/>
      <c r="BB11" s="458"/>
      <c r="BC11" s="476"/>
      <c r="BD11" s="458"/>
      <c r="BE11" s="462">
        <f t="shared" si="16"/>
        <v>0</v>
      </c>
      <c r="BF11" s="475"/>
      <c r="BG11" s="475"/>
      <c r="BH11" s="458"/>
      <c r="BI11" s="462">
        <f t="shared" si="17"/>
        <v>0</v>
      </c>
      <c r="BJ11" s="463">
        <f t="shared" si="18"/>
        <v>0</v>
      </c>
      <c r="BK11" s="473">
        <f t="shared" si="19"/>
        <v>9</v>
      </c>
    </row>
    <row r="12" spans="1:63" s="474" customFormat="1" ht="21.75" customHeight="1">
      <c r="A12" s="458">
        <v>7</v>
      </c>
      <c r="B12" s="459" t="s">
        <v>14</v>
      </c>
      <c r="C12" s="458"/>
      <c r="D12" s="458"/>
      <c r="E12" s="462">
        <f t="shared" si="0"/>
        <v>0</v>
      </c>
      <c r="F12" s="458"/>
      <c r="G12" s="458"/>
      <c r="H12" s="458">
        <v>3</v>
      </c>
      <c r="I12" s="462">
        <f t="shared" si="1"/>
        <v>3</v>
      </c>
      <c r="J12" s="458"/>
      <c r="K12" s="476"/>
      <c r="L12" s="460">
        <f t="shared" si="2"/>
        <v>0</v>
      </c>
      <c r="M12" s="461">
        <f t="shared" si="3"/>
        <v>3</v>
      </c>
      <c r="N12" s="458"/>
      <c r="O12" s="476"/>
      <c r="P12" s="460">
        <f t="shared" si="4"/>
        <v>0</v>
      </c>
      <c r="Q12" s="461">
        <f t="shared" si="5"/>
        <v>0</v>
      </c>
      <c r="R12" s="458"/>
      <c r="S12" s="458"/>
      <c r="T12" s="458"/>
      <c r="U12" s="458"/>
      <c r="V12" s="458">
        <v>1</v>
      </c>
      <c r="W12" s="460">
        <f t="shared" si="6"/>
        <v>1</v>
      </c>
      <c r="X12" s="458"/>
      <c r="Y12" s="476"/>
      <c r="Z12" s="458"/>
      <c r="AA12" s="462">
        <f t="shared" si="7"/>
        <v>0</v>
      </c>
      <c r="AB12" s="458">
        <v>18</v>
      </c>
      <c r="AC12" s="458">
        <v>32</v>
      </c>
      <c r="AD12" s="462">
        <f t="shared" si="8"/>
        <v>50</v>
      </c>
      <c r="AE12" s="463">
        <f t="shared" si="9"/>
        <v>51</v>
      </c>
      <c r="AF12" s="476"/>
      <c r="AG12" s="458">
        <v>1</v>
      </c>
      <c r="AH12" s="458"/>
      <c r="AI12" s="458">
        <v>4</v>
      </c>
      <c r="AJ12" s="460">
        <f t="shared" si="10"/>
        <v>5</v>
      </c>
      <c r="AK12" s="458"/>
      <c r="AL12" s="458"/>
      <c r="AM12" s="458">
        <v>3</v>
      </c>
      <c r="AN12" s="458"/>
      <c r="AO12" s="462">
        <f t="shared" si="11"/>
        <v>3</v>
      </c>
      <c r="AP12" s="458"/>
      <c r="AQ12" s="458"/>
      <c r="AR12" s="458"/>
      <c r="AS12" s="460">
        <f t="shared" si="12"/>
        <v>0</v>
      </c>
      <c r="AT12" s="461">
        <f t="shared" si="13"/>
        <v>8</v>
      </c>
      <c r="AU12" s="458"/>
      <c r="AV12" s="458">
        <v>1</v>
      </c>
      <c r="AW12" s="462">
        <f t="shared" si="14"/>
        <v>1</v>
      </c>
      <c r="AX12" s="458"/>
      <c r="AY12" s="458"/>
      <c r="AZ12" s="460">
        <f t="shared" si="15"/>
        <v>0</v>
      </c>
      <c r="BA12" s="458"/>
      <c r="BB12" s="458"/>
      <c r="BC12" s="476">
        <v>1</v>
      </c>
      <c r="BD12" s="458"/>
      <c r="BE12" s="462">
        <f t="shared" si="16"/>
        <v>1</v>
      </c>
      <c r="BF12" s="475"/>
      <c r="BG12" s="475"/>
      <c r="BH12" s="458">
        <v>10</v>
      </c>
      <c r="BI12" s="462">
        <f t="shared" si="17"/>
        <v>10</v>
      </c>
      <c r="BJ12" s="463">
        <f t="shared" si="18"/>
        <v>12</v>
      </c>
      <c r="BK12" s="473">
        <f t="shared" si="19"/>
        <v>74</v>
      </c>
    </row>
    <row r="13" spans="1:63" s="474" customFormat="1" ht="21.75" customHeight="1">
      <c r="A13" s="458">
        <v>8</v>
      </c>
      <c r="B13" s="459" t="s">
        <v>13</v>
      </c>
      <c r="C13" s="458"/>
      <c r="D13" s="458"/>
      <c r="E13" s="462">
        <f t="shared" si="0"/>
        <v>0</v>
      </c>
      <c r="F13" s="458">
        <v>1</v>
      </c>
      <c r="G13" s="458"/>
      <c r="H13" s="458"/>
      <c r="I13" s="462">
        <f t="shared" si="1"/>
        <v>1</v>
      </c>
      <c r="J13" s="458"/>
      <c r="K13" s="476">
        <v>3</v>
      </c>
      <c r="L13" s="460">
        <f t="shared" si="2"/>
        <v>3</v>
      </c>
      <c r="M13" s="461">
        <f t="shared" si="3"/>
        <v>4</v>
      </c>
      <c r="N13" s="458"/>
      <c r="O13" s="476"/>
      <c r="P13" s="460">
        <f t="shared" si="4"/>
        <v>0</v>
      </c>
      <c r="Q13" s="461">
        <f t="shared" si="5"/>
        <v>0</v>
      </c>
      <c r="R13" s="458"/>
      <c r="S13" s="458"/>
      <c r="T13" s="458"/>
      <c r="U13" s="458"/>
      <c r="V13" s="458"/>
      <c r="W13" s="460">
        <f t="shared" si="6"/>
        <v>0</v>
      </c>
      <c r="X13" s="458"/>
      <c r="Y13" s="476"/>
      <c r="Z13" s="458">
        <v>1</v>
      </c>
      <c r="AA13" s="462">
        <f t="shared" si="7"/>
        <v>1</v>
      </c>
      <c r="AB13" s="458">
        <v>18</v>
      </c>
      <c r="AC13" s="458"/>
      <c r="AD13" s="462">
        <f t="shared" si="8"/>
        <v>18</v>
      </c>
      <c r="AE13" s="463">
        <f t="shared" si="9"/>
        <v>19</v>
      </c>
      <c r="AF13" s="476"/>
      <c r="AG13" s="458">
        <v>2</v>
      </c>
      <c r="AH13" s="458"/>
      <c r="AI13" s="458"/>
      <c r="AJ13" s="460">
        <f t="shared" si="10"/>
        <v>2</v>
      </c>
      <c r="AK13" s="458"/>
      <c r="AL13" s="458"/>
      <c r="AM13" s="458">
        <v>2</v>
      </c>
      <c r="AN13" s="458"/>
      <c r="AO13" s="462">
        <f t="shared" si="11"/>
        <v>2</v>
      </c>
      <c r="AP13" s="458"/>
      <c r="AQ13" s="458"/>
      <c r="AR13" s="458"/>
      <c r="AS13" s="460">
        <f t="shared" si="12"/>
        <v>0</v>
      </c>
      <c r="AT13" s="461">
        <f t="shared" si="13"/>
        <v>4</v>
      </c>
      <c r="AU13" s="458"/>
      <c r="AV13" s="458"/>
      <c r="AW13" s="462">
        <f t="shared" si="14"/>
        <v>0</v>
      </c>
      <c r="AX13" s="458"/>
      <c r="AY13" s="458">
        <v>1</v>
      </c>
      <c r="AZ13" s="460">
        <f t="shared" si="15"/>
        <v>1</v>
      </c>
      <c r="BA13" s="458"/>
      <c r="BB13" s="458"/>
      <c r="BC13" s="476"/>
      <c r="BD13" s="458"/>
      <c r="BE13" s="462">
        <f t="shared" si="16"/>
        <v>0</v>
      </c>
      <c r="BF13" s="475"/>
      <c r="BG13" s="475"/>
      <c r="BH13" s="458">
        <v>1</v>
      </c>
      <c r="BI13" s="462">
        <f t="shared" si="17"/>
        <v>1</v>
      </c>
      <c r="BJ13" s="463">
        <f t="shared" si="18"/>
        <v>2</v>
      </c>
      <c r="BK13" s="473">
        <f t="shared" si="19"/>
        <v>29</v>
      </c>
    </row>
    <row r="14" spans="1:63" s="474" customFormat="1" ht="21.75" customHeight="1">
      <c r="A14" s="458">
        <v>9</v>
      </c>
      <c r="B14" s="459" t="s">
        <v>12</v>
      </c>
      <c r="C14" s="458"/>
      <c r="D14" s="458"/>
      <c r="E14" s="462">
        <f t="shared" si="0"/>
        <v>0</v>
      </c>
      <c r="F14" s="458"/>
      <c r="G14" s="458"/>
      <c r="H14" s="458">
        <v>12</v>
      </c>
      <c r="I14" s="462">
        <f t="shared" si="1"/>
        <v>12</v>
      </c>
      <c r="J14" s="458"/>
      <c r="K14" s="476">
        <v>8</v>
      </c>
      <c r="L14" s="460">
        <f t="shared" si="2"/>
        <v>8</v>
      </c>
      <c r="M14" s="461">
        <f t="shared" si="3"/>
        <v>20</v>
      </c>
      <c r="N14" s="458"/>
      <c r="O14" s="476">
        <v>1</v>
      </c>
      <c r="P14" s="460">
        <f t="shared" si="4"/>
        <v>1</v>
      </c>
      <c r="Q14" s="461">
        <f t="shared" si="5"/>
        <v>1</v>
      </c>
      <c r="R14" s="458"/>
      <c r="S14" s="458">
        <v>7</v>
      </c>
      <c r="T14" s="458"/>
      <c r="U14" s="458"/>
      <c r="V14" s="458">
        <v>15</v>
      </c>
      <c r="W14" s="460">
        <f t="shared" si="6"/>
        <v>22</v>
      </c>
      <c r="X14" s="458">
        <v>2</v>
      </c>
      <c r="Y14" s="476"/>
      <c r="Z14" s="458"/>
      <c r="AA14" s="462">
        <f t="shared" si="7"/>
        <v>2</v>
      </c>
      <c r="AB14" s="458"/>
      <c r="AC14" s="458"/>
      <c r="AD14" s="462">
        <f t="shared" si="8"/>
        <v>0</v>
      </c>
      <c r="AE14" s="463">
        <f t="shared" si="9"/>
        <v>24</v>
      </c>
      <c r="AF14" s="476"/>
      <c r="AG14" s="458"/>
      <c r="AH14" s="458"/>
      <c r="AI14" s="458">
        <v>14</v>
      </c>
      <c r="AJ14" s="460">
        <f t="shared" si="10"/>
        <v>14</v>
      </c>
      <c r="AK14" s="458"/>
      <c r="AL14" s="458">
        <v>1</v>
      </c>
      <c r="AM14" s="458">
        <v>15</v>
      </c>
      <c r="AN14" s="458">
        <v>2</v>
      </c>
      <c r="AO14" s="462">
        <f t="shared" si="11"/>
        <v>18</v>
      </c>
      <c r="AP14" s="458"/>
      <c r="AQ14" s="458"/>
      <c r="AR14" s="458"/>
      <c r="AS14" s="460">
        <f t="shared" si="12"/>
        <v>0</v>
      </c>
      <c r="AT14" s="461">
        <f t="shared" si="13"/>
        <v>32</v>
      </c>
      <c r="AU14" s="458"/>
      <c r="AV14" s="458">
        <v>1</v>
      </c>
      <c r="AW14" s="462">
        <f t="shared" si="14"/>
        <v>1</v>
      </c>
      <c r="AX14" s="458"/>
      <c r="AY14" s="458"/>
      <c r="AZ14" s="460">
        <f t="shared" si="15"/>
        <v>0</v>
      </c>
      <c r="BA14" s="458"/>
      <c r="BB14" s="458">
        <v>1</v>
      </c>
      <c r="BC14" s="476"/>
      <c r="BD14" s="458"/>
      <c r="BE14" s="462">
        <f t="shared" si="16"/>
        <v>1</v>
      </c>
      <c r="BF14" s="475"/>
      <c r="BG14" s="475"/>
      <c r="BH14" s="458"/>
      <c r="BI14" s="462">
        <f t="shared" si="17"/>
        <v>0</v>
      </c>
      <c r="BJ14" s="463">
        <f t="shared" si="18"/>
        <v>2</v>
      </c>
      <c r="BK14" s="473">
        <f t="shared" si="19"/>
        <v>79</v>
      </c>
    </row>
    <row r="15" spans="1:63" s="474" customFormat="1" ht="21.75" customHeight="1">
      <c r="A15" s="458">
        <v>10</v>
      </c>
      <c r="B15" s="477" t="s">
        <v>17</v>
      </c>
      <c r="C15" s="458"/>
      <c r="D15" s="458"/>
      <c r="E15" s="462">
        <f t="shared" si="0"/>
        <v>0</v>
      </c>
      <c r="F15" s="458"/>
      <c r="G15" s="458"/>
      <c r="H15" s="458"/>
      <c r="I15" s="462">
        <f t="shared" si="1"/>
        <v>0</v>
      </c>
      <c r="J15" s="458"/>
      <c r="K15" s="458"/>
      <c r="L15" s="460">
        <f t="shared" si="2"/>
        <v>0</v>
      </c>
      <c r="M15" s="461">
        <f t="shared" si="3"/>
        <v>0</v>
      </c>
      <c r="N15" s="458"/>
      <c r="O15" s="476"/>
      <c r="P15" s="460">
        <f t="shared" si="4"/>
        <v>0</v>
      </c>
      <c r="Q15" s="461">
        <f t="shared" si="5"/>
        <v>0</v>
      </c>
      <c r="R15" s="458"/>
      <c r="S15" s="458"/>
      <c r="T15" s="458"/>
      <c r="U15" s="458">
        <v>6</v>
      </c>
      <c r="V15" s="458"/>
      <c r="W15" s="460">
        <f t="shared" si="6"/>
        <v>6</v>
      </c>
      <c r="X15" s="458"/>
      <c r="Y15" s="476"/>
      <c r="Z15" s="476"/>
      <c r="AA15" s="462">
        <f t="shared" si="7"/>
        <v>0</v>
      </c>
      <c r="AB15" s="458"/>
      <c r="AC15" s="458"/>
      <c r="AD15" s="462">
        <f t="shared" si="8"/>
        <v>0</v>
      </c>
      <c r="AE15" s="463">
        <f t="shared" si="9"/>
        <v>6</v>
      </c>
      <c r="AF15" s="476"/>
      <c r="AG15" s="458"/>
      <c r="AH15" s="476"/>
      <c r="AI15" s="458"/>
      <c r="AJ15" s="460">
        <f t="shared" si="10"/>
        <v>0</v>
      </c>
      <c r="AK15" s="458"/>
      <c r="AL15" s="458"/>
      <c r="AM15" s="458"/>
      <c r="AN15" s="458"/>
      <c r="AO15" s="462">
        <f t="shared" si="11"/>
        <v>0</v>
      </c>
      <c r="AP15" s="458"/>
      <c r="AQ15" s="458"/>
      <c r="AR15" s="458"/>
      <c r="AS15" s="460">
        <f t="shared" si="12"/>
        <v>0</v>
      </c>
      <c r="AT15" s="461">
        <f t="shared" si="13"/>
        <v>0</v>
      </c>
      <c r="AU15" s="458"/>
      <c r="AV15" s="458"/>
      <c r="AW15" s="462">
        <f t="shared" si="14"/>
        <v>0</v>
      </c>
      <c r="AX15" s="458"/>
      <c r="AY15" s="458"/>
      <c r="AZ15" s="460">
        <f t="shared" si="15"/>
        <v>0</v>
      </c>
      <c r="BA15" s="458"/>
      <c r="BB15" s="458"/>
      <c r="BC15" s="476"/>
      <c r="BD15" s="458"/>
      <c r="BE15" s="462">
        <f t="shared" si="16"/>
        <v>0</v>
      </c>
      <c r="BF15" s="475"/>
      <c r="BG15" s="475"/>
      <c r="BH15" s="458"/>
      <c r="BI15" s="462">
        <f t="shared" si="17"/>
        <v>0</v>
      </c>
      <c r="BJ15" s="463">
        <f t="shared" si="18"/>
        <v>0</v>
      </c>
      <c r="BK15" s="473">
        <f t="shared" si="19"/>
        <v>6</v>
      </c>
    </row>
    <row r="16" spans="1:63" s="474" customFormat="1" ht="21.75" customHeight="1">
      <c r="A16" s="458">
        <v>11</v>
      </c>
      <c r="B16" s="477" t="s">
        <v>18</v>
      </c>
      <c r="C16" s="458"/>
      <c r="D16" s="458"/>
      <c r="E16" s="462">
        <f t="shared" si="0"/>
        <v>0</v>
      </c>
      <c r="F16" s="458"/>
      <c r="G16" s="458"/>
      <c r="H16" s="458"/>
      <c r="I16" s="462">
        <f t="shared" si="1"/>
        <v>0</v>
      </c>
      <c r="J16" s="458"/>
      <c r="K16" s="458"/>
      <c r="L16" s="460">
        <f t="shared" si="2"/>
        <v>0</v>
      </c>
      <c r="M16" s="461">
        <f t="shared" si="3"/>
        <v>0</v>
      </c>
      <c r="N16" s="458"/>
      <c r="O16" s="476"/>
      <c r="P16" s="460">
        <f t="shared" si="4"/>
        <v>0</v>
      </c>
      <c r="Q16" s="461">
        <f t="shared" si="5"/>
        <v>0</v>
      </c>
      <c r="R16" s="458"/>
      <c r="S16" s="458"/>
      <c r="T16" s="458"/>
      <c r="U16" s="458">
        <v>4</v>
      </c>
      <c r="V16" s="458"/>
      <c r="W16" s="460">
        <f t="shared" si="6"/>
        <v>4</v>
      </c>
      <c r="X16" s="476"/>
      <c r="Y16" s="476"/>
      <c r="Z16" s="476"/>
      <c r="AA16" s="462">
        <f t="shared" si="7"/>
        <v>0</v>
      </c>
      <c r="AB16" s="458"/>
      <c r="AC16" s="458"/>
      <c r="AD16" s="462">
        <f t="shared" si="8"/>
        <v>0</v>
      </c>
      <c r="AE16" s="463">
        <f t="shared" si="9"/>
        <v>4</v>
      </c>
      <c r="AF16" s="476"/>
      <c r="AG16" s="458"/>
      <c r="AH16" s="476"/>
      <c r="AI16" s="458"/>
      <c r="AJ16" s="460">
        <f t="shared" si="10"/>
        <v>0</v>
      </c>
      <c r="AK16" s="458"/>
      <c r="AL16" s="458"/>
      <c r="AM16" s="458"/>
      <c r="AN16" s="458"/>
      <c r="AO16" s="462">
        <f t="shared" si="11"/>
        <v>0</v>
      </c>
      <c r="AP16" s="458"/>
      <c r="AQ16" s="458"/>
      <c r="AR16" s="458"/>
      <c r="AS16" s="460">
        <f t="shared" si="12"/>
        <v>0</v>
      </c>
      <c r="AT16" s="461">
        <f t="shared" si="13"/>
        <v>0</v>
      </c>
      <c r="AU16" s="458"/>
      <c r="AV16" s="458"/>
      <c r="AW16" s="462">
        <f t="shared" si="14"/>
        <v>0</v>
      </c>
      <c r="AX16" s="458"/>
      <c r="AY16" s="458"/>
      <c r="AZ16" s="460">
        <f t="shared" si="15"/>
        <v>0</v>
      </c>
      <c r="BA16" s="458"/>
      <c r="BB16" s="458"/>
      <c r="BC16" s="476"/>
      <c r="BD16" s="458"/>
      <c r="BE16" s="462">
        <f t="shared" si="16"/>
        <v>0</v>
      </c>
      <c r="BF16" s="475"/>
      <c r="BG16" s="475"/>
      <c r="BH16" s="458"/>
      <c r="BI16" s="462">
        <f t="shared" si="17"/>
        <v>0</v>
      </c>
      <c r="BJ16" s="463">
        <f t="shared" si="18"/>
        <v>0</v>
      </c>
      <c r="BK16" s="473">
        <f t="shared" si="19"/>
        <v>4</v>
      </c>
    </row>
    <row r="17" spans="1:63" s="474" customFormat="1" ht="21.75" customHeight="1">
      <c r="A17" s="458">
        <v>12</v>
      </c>
      <c r="B17" s="477" t="s">
        <v>616</v>
      </c>
      <c r="C17" s="458"/>
      <c r="D17" s="458"/>
      <c r="E17" s="462">
        <f t="shared" si="0"/>
        <v>0</v>
      </c>
      <c r="F17" s="458">
        <v>11</v>
      </c>
      <c r="G17" s="458"/>
      <c r="H17" s="458">
        <v>2</v>
      </c>
      <c r="I17" s="462">
        <f t="shared" si="1"/>
        <v>13</v>
      </c>
      <c r="J17" s="458"/>
      <c r="K17" s="458"/>
      <c r="L17" s="460">
        <f t="shared" si="2"/>
        <v>0</v>
      </c>
      <c r="M17" s="461">
        <f t="shared" si="3"/>
        <v>13</v>
      </c>
      <c r="N17" s="458"/>
      <c r="O17" s="476"/>
      <c r="P17" s="460">
        <f t="shared" si="4"/>
        <v>0</v>
      </c>
      <c r="Q17" s="461">
        <f t="shared" si="5"/>
        <v>0</v>
      </c>
      <c r="R17" s="458">
        <v>1</v>
      </c>
      <c r="S17" s="458">
        <v>4</v>
      </c>
      <c r="T17" s="458"/>
      <c r="U17" s="458"/>
      <c r="V17" s="458"/>
      <c r="W17" s="460">
        <f t="shared" si="6"/>
        <v>5</v>
      </c>
      <c r="X17" s="476"/>
      <c r="Y17" s="476"/>
      <c r="Z17" s="476"/>
      <c r="AA17" s="462">
        <f t="shared" si="7"/>
        <v>0</v>
      </c>
      <c r="AB17" s="458"/>
      <c r="AC17" s="458"/>
      <c r="AD17" s="462">
        <f t="shared" si="8"/>
        <v>0</v>
      </c>
      <c r="AE17" s="463">
        <f t="shared" si="9"/>
        <v>5</v>
      </c>
      <c r="AF17" s="476"/>
      <c r="AG17" s="458"/>
      <c r="AH17" s="476"/>
      <c r="AI17" s="458">
        <v>1</v>
      </c>
      <c r="AJ17" s="460">
        <f t="shared" si="10"/>
        <v>1</v>
      </c>
      <c r="AK17" s="458"/>
      <c r="AL17" s="458"/>
      <c r="AM17" s="458"/>
      <c r="AN17" s="458"/>
      <c r="AO17" s="462">
        <f t="shared" si="11"/>
        <v>0</v>
      </c>
      <c r="AP17" s="458"/>
      <c r="AQ17" s="458"/>
      <c r="AR17" s="458">
        <v>11</v>
      </c>
      <c r="AS17" s="460">
        <f t="shared" si="12"/>
        <v>11</v>
      </c>
      <c r="AT17" s="461">
        <f t="shared" si="13"/>
        <v>12</v>
      </c>
      <c r="AU17" s="458"/>
      <c r="AV17" s="458"/>
      <c r="AW17" s="462">
        <f t="shared" si="14"/>
        <v>0</v>
      </c>
      <c r="AX17" s="458"/>
      <c r="AY17" s="458"/>
      <c r="AZ17" s="460">
        <f t="shared" si="15"/>
        <v>0</v>
      </c>
      <c r="BA17" s="458"/>
      <c r="BB17" s="458"/>
      <c r="BC17" s="476"/>
      <c r="BD17" s="458"/>
      <c r="BE17" s="462">
        <f t="shared" si="16"/>
        <v>0</v>
      </c>
      <c r="BF17" s="475"/>
      <c r="BG17" s="475">
        <v>6</v>
      </c>
      <c r="BH17" s="458"/>
      <c r="BI17" s="462">
        <f t="shared" si="17"/>
        <v>6</v>
      </c>
      <c r="BJ17" s="463">
        <f t="shared" si="18"/>
        <v>6</v>
      </c>
      <c r="BK17" s="473">
        <f t="shared" si="19"/>
        <v>36</v>
      </c>
    </row>
    <row r="18" spans="1:63" s="474" customFormat="1" ht="21.75" customHeight="1">
      <c r="A18" s="458">
        <v>13</v>
      </c>
      <c r="B18" s="477" t="s">
        <v>15</v>
      </c>
      <c r="C18" s="458"/>
      <c r="D18" s="458"/>
      <c r="E18" s="462">
        <f t="shared" si="0"/>
        <v>0</v>
      </c>
      <c r="F18" s="458"/>
      <c r="G18" s="458"/>
      <c r="H18" s="458">
        <v>2</v>
      </c>
      <c r="I18" s="462">
        <f t="shared" si="1"/>
        <v>2</v>
      </c>
      <c r="J18" s="458"/>
      <c r="K18" s="458"/>
      <c r="L18" s="460">
        <f t="shared" si="2"/>
        <v>0</v>
      </c>
      <c r="M18" s="461">
        <f t="shared" si="3"/>
        <v>2</v>
      </c>
      <c r="N18" s="458"/>
      <c r="O18" s="476"/>
      <c r="P18" s="460">
        <f t="shared" si="4"/>
        <v>0</v>
      </c>
      <c r="Q18" s="461">
        <f t="shared" si="5"/>
        <v>0</v>
      </c>
      <c r="R18" s="458"/>
      <c r="S18" s="458"/>
      <c r="T18" s="458"/>
      <c r="U18" s="458">
        <v>6</v>
      </c>
      <c r="V18" s="458">
        <v>3</v>
      </c>
      <c r="W18" s="460">
        <f t="shared" si="6"/>
        <v>9</v>
      </c>
      <c r="X18" s="476"/>
      <c r="Y18" s="476"/>
      <c r="Z18" s="476"/>
      <c r="AA18" s="462">
        <f t="shared" si="7"/>
        <v>0</v>
      </c>
      <c r="AB18" s="458"/>
      <c r="AC18" s="458"/>
      <c r="AD18" s="462">
        <f t="shared" si="8"/>
        <v>0</v>
      </c>
      <c r="AE18" s="463">
        <f t="shared" si="9"/>
        <v>9</v>
      </c>
      <c r="AF18" s="476"/>
      <c r="AG18" s="458"/>
      <c r="AH18" s="476"/>
      <c r="AI18" s="458"/>
      <c r="AJ18" s="460">
        <f t="shared" si="10"/>
        <v>0</v>
      </c>
      <c r="AK18" s="458"/>
      <c r="AL18" s="458"/>
      <c r="AM18" s="458"/>
      <c r="AN18" s="458"/>
      <c r="AO18" s="462">
        <f t="shared" si="11"/>
        <v>0</v>
      </c>
      <c r="AP18" s="458"/>
      <c r="AQ18" s="458"/>
      <c r="AR18" s="458"/>
      <c r="AS18" s="460">
        <f t="shared" si="12"/>
        <v>0</v>
      </c>
      <c r="AT18" s="461">
        <f t="shared" si="13"/>
        <v>0</v>
      </c>
      <c r="AU18" s="458"/>
      <c r="AV18" s="458"/>
      <c r="AW18" s="462">
        <f t="shared" si="14"/>
        <v>0</v>
      </c>
      <c r="AX18" s="458"/>
      <c r="AY18" s="458">
        <v>1</v>
      </c>
      <c r="AZ18" s="460">
        <f t="shared" si="15"/>
        <v>1</v>
      </c>
      <c r="BA18" s="458"/>
      <c r="BB18" s="458"/>
      <c r="BC18" s="476"/>
      <c r="BD18" s="458"/>
      <c r="BE18" s="462">
        <f t="shared" si="16"/>
        <v>0</v>
      </c>
      <c r="BF18" s="475"/>
      <c r="BG18" s="475"/>
      <c r="BH18" s="458"/>
      <c r="BI18" s="462">
        <f t="shared" si="17"/>
        <v>0</v>
      </c>
      <c r="BJ18" s="463">
        <f t="shared" si="18"/>
        <v>1</v>
      </c>
      <c r="BK18" s="473">
        <f t="shared" si="19"/>
        <v>12</v>
      </c>
    </row>
    <row r="19" spans="1:63" s="472" customFormat="1" ht="30" customHeight="1">
      <c r="A19" s="462"/>
      <c r="B19" s="460" t="s">
        <v>1130</v>
      </c>
      <c r="C19" s="462">
        <f t="shared" ref="C19:AH19" si="20">SUM(C6:C18)</f>
        <v>0</v>
      </c>
      <c r="D19" s="462">
        <f t="shared" si="20"/>
        <v>39</v>
      </c>
      <c r="E19" s="463">
        <f t="shared" si="20"/>
        <v>39</v>
      </c>
      <c r="F19" s="462">
        <f t="shared" si="20"/>
        <v>78</v>
      </c>
      <c r="G19" s="462">
        <f t="shared" si="20"/>
        <v>48</v>
      </c>
      <c r="H19" s="462">
        <f t="shared" si="20"/>
        <v>27</v>
      </c>
      <c r="I19" s="463">
        <f t="shared" si="20"/>
        <v>153</v>
      </c>
      <c r="J19" s="462">
        <f t="shared" si="20"/>
        <v>3</v>
      </c>
      <c r="K19" s="462">
        <f t="shared" si="20"/>
        <v>60</v>
      </c>
      <c r="L19" s="463">
        <f t="shared" si="20"/>
        <v>63</v>
      </c>
      <c r="M19" s="463">
        <f t="shared" si="20"/>
        <v>255</v>
      </c>
      <c r="N19" s="462">
        <f t="shared" si="20"/>
        <v>8</v>
      </c>
      <c r="O19" s="462">
        <f t="shared" si="20"/>
        <v>10</v>
      </c>
      <c r="P19" s="463">
        <f t="shared" si="20"/>
        <v>18</v>
      </c>
      <c r="Q19" s="463">
        <f t="shared" si="20"/>
        <v>18</v>
      </c>
      <c r="R19" s="462">
        <f t="shared" si="20"/>
        <v>18</v>
      </c>
      <c r="S19" s="462">
        <f t="shared" si="20"/>
        <v>38</v>
      </c>
      <c r="T19" s="462">
        <f t="shared" si="20"/>
        <v>1</v>
      </c>
      <c r="U19" s="462">
        <f t="shared" si="20"/>
        <v>40</v>
      </c>
      <c r="V19" s="462">
        <f t="shared" si="20"/>
        <v>28</v>
      </c>
      <c r="W19" s="463">
        <f t="shared" si="20"/>
        <v>125</v>
      </c>
      <c r="X19" s="462">
        <f t="shared" si="20"/>
        <v>41</v>
      </c>
      <c r="Y19" s="462">
        <f t="shared" si="20"/>
        <v>12</v>
      </c>
      <c r="Z19" s="462">
        <f t="shared" si="20"/>
        <v>12</v>
      </c>
      <c r="AA19" s="463">
        <f t="shared" si="20"/>
        <v>65</v>
      </c>
      <c r="AB19" s="462">
        <f t="shared" si="20"/>
        <v>49</v>
      </c>
      <c r="AC19" s="462">
        <f t="shared" si="20"/>
        <v>96</v>
      </c>
      <c r="AD19" s="463">
        <f t="shared" si="20"/>
        <v>145</v>
      </c>
      <c r="AE19" s="463">
        <f t="shared" si="20"/>
        <v>335</v>
      </c>
      <c r="AF19" s="462">
        <f t="shared" si="20"/>
        <v>3</v>
      </c>
      <c r="AG19" s="462">
        <f t="shared" si="20"/>
        <v>29</v>
      </c>
      <c r="AH19" s="462">
        <f t="shared" si="20"/>
        <v>0</v>
      </c>
      <c r="AI19" s="462">
        <f t="shared" ref="AI19:BK19" si="21">SUM(AI6:AI18)</f>
        <v>55</v>
      </c>
      <c r="AJ19" s="463">
        <f t="shared" si="21"/>
        <v>87</v>
      </c>
      <c r="AK19" s="462">
        <f t="shared" si="21"/>
        <v>26</v>
      </c>
      <c r="AL19" s="462">
        <f t="shared" si="21"/>
        <v>30</v>
      </c>
      <c r="AM19" s="462">
        <f t="shared" si="21"/>
        <v>54</v>
      </c>
      <c r="AN19" s="462">
        <f t="shared" si="21"/>
        <v>12</v>
      </c>
      <c r="AO19" s="463">
        <f t="shared" si="21"/>
        <v>122</v>
      </c>
      <c r="AP19" s="462">
        <f t="shared" si="21"/>
        <v>11</v>
      </c>
      <c r="AQ19" s="462">
        <f t="shared" si="21"/>
        <v>22</v>
      </c>
      <c r="AR19" s="462">
        <f t="shared" si="21"/>
        <v>30</v>
      </c>
      <c r="AS19" s="463">
        <f t="shared" si="21"/>
        <v>63</v>
      </c>
      <c r="AT19" s="463">
        <f t="shared" si="21"/>
        <v>272</v>
      </c>
      <c r="AU19" s="462">
        <f t="shared" si="21"/>
        <v>1</v>
      </c>
      <c r="AV19" s="462">
        <f t="shared" si="21"/>
        <v>10</v>
      </c>
      <c r="AW19" s="463">
        <f t="shared" si="21"/>
        <v>11</v>
      </c>
      <c r="AX19" s="462">
        <f t="shared" si="21"/>
        <v>13</v>
      </c>
      <c r="AY19" s="462">
        <f t="shared" si="21"/>
        <v>45</v>
      </c>
      <c r="AZ19" s="463">
        <f t="shared" si="21"/>
        <v>58</v>
      </c>
      <c r="BA19" s="462">
        <f t="shared" si="21"/>
        <v>15</v>
      </c>
      <c r="BB19" s="462">
        <f t="shared" si="21"/>
        <v>45</v>
      </c>
      <c r="BC19" s="462">
        <f t="shared" si="21"/>
        <v>2</v>
      </c>
      <c r="BD19" s="462">
        <f t="shared" si="21"/>
        <v>35</v>
      </c>
      <c r="BE19" s="463">
        <f t="shared" si="21"/>
        <v>97</v>
      </c>
      <c r="BF19" s="462">
        <f t="shared" si="21"/>
        <v>16</v>
      </c>
      <c r="BG19" s="462">
        <f t="shared" si="21"/>
        <v>35</v>
      </c>
      <c r="BH19" s="462">
        <f t="shared" si="21"/>
        <v>38</v>
      </c>
      <c r="BI19" s="463">
        <f t="shared" si="21"/>
        <v>89</v>
      </c>
      <c r="BJ19" s="463">
        <f t="shared" si="21"/>
        <v>255</v>
      </c>
      <c r="BK19" s="473">
        <f t="shared" si="21"/>
        <v>1135</v>
      </c>
    </row>
    <row r="24" spans="1:63" ht="18">
      <c r="BE24" s="638" t="s">
        <v>1131</v>
      </c>
      <c r="BF24" s="638"/>
      <c r="BG24" s="638"/>
      <c r="BH24" s="638"/>
      <c r="BI24" s="638"/>
      <c r="BJ24" s="638"/>
      <c r="BK24" s="638"/>
    </row>
  </sheetData>
  <mergeCells count="30">
    <mergeCell ref="BE24:BK24"/>
    <mergeCell ref="BA3:BE3"/>
    <mergeCell ref="BF3:BI3"/>
    <mergeCell ref="AB3:AD3"/>
    <mergeCell ref="AP3:AS3"/>
    <mergeCell ref="AX3:AZ3"/>
    <mergeCell ref="BJ3:BJ4"/>
    <mergeCell ref="BK2:BK4"/>
    <mergeCell ref="J3:L3"/>
    <mergeCell ref="AU2:BJ2"/>
    <mergeCell ref="F3:I3"/>
    <mergeCell ref="C3:E3"/>
    <mergeCell ref="N3:P3"/>
    <mergeCell ref="R3:W3"/>
    <mergeCell ref="AF1:BK1"/>
    <mergeCell ref="C1:AE1"/>
    <mergeCell ref="A2:A4"/>
    <mergeCell ref="B2:B4"/>
    <mergeCell ref="M3:M4"/>
    <mergeCell ref="Q3:Q4"/>
    <mergeCell ref="AE3:AE4"/>
    <mergeCell ref="AT3:AT4"/>
    <mergeCell ref="C2:M2"/>
    <mergeCell ref="N2:Q2"/>
    <mergeCell ref="R2:AE2"/>
    <mergeCell ref="AF2:AT2"/>
    <mergeCell ref="AU3:AW3"/>
    <mergeCell ref="X3:AA3"/>
    <mergeCell ref="AF3:AJ3"/>
    <mergeCell ref="AK3:AO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1" manualBreakCount="1">
    <brk id="31" max="18" man="1"/>
  </colBreaks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00B050"/>
  </sheetPr>
  <dimension ref="A1:P14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I5" sqref="I5"/>
    </sheetView>
  </sheetViews>
  <sheetFormatPr defaultColWidth="11.140625" defaultRowHeight="14.1" customHeight="1"/>
  <cols>
    <col min="1" max="1" width="6" style="485" customWidth="1"/>
    <col min="2" max="2" width="15.7109375" style="484" customWidth="1"/>
    <col min="3" max="3" width="10" style="483" customWidth="1"/>
    <col min="4" max="4" width="11" style="483" customWidth="1"/>
    <col min="5" max="5" width="10" style="483" customWidth="1"/>
    <col min="6" max="6" width="11.42578125" style="483" customWidth="1"/>
    <col min="7" max="7" width="10.28515625" style="483" customWidth="1"/>
    <col min="8" max="8" width="13.7109375" style="483" customWidth="1"/>
    <col min="9" max="9" width="8.85546875" style="483" customWidth="1"/>
    <col min="10" max="10" width="10.5703125" style="483" customWidth="1"/>
    <col min="11" max="11" width="8.85546875" style="483" hidden="1" customWidth="1"/>
    <col min="12" max="12" width="10.140625" style="483" customWidth="1"/>
    <col min="13" max="13" width="11.28515625" style="483" customWidth="1"/>
    <col min="14" max="14" width="12.28515625" style="483" customWidth="1"/>
    <col min="15" max="16" width="11.28515625" style="483" customWidth="1"/>
    <col min="17" max="16384" width="11.140625" style="483"/>
  </cols>
  <sheetData>
    <row r="1" spans="1:16" ht="34.5" customHeight="1">
      <c r="A1" s="797" t="s">
        <v>1389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</row>
    <row r="2" spans="1:16" s="497" customFormat="1" ht="13.5" customHeight="1">
      <c r="A2" s="499"/>
      <c r="B2" s="499"/>
      <c r="C2" s="798" t="s">
        <v>1132</v>
      </c>
      <c r="D2" s="798"/>
      <c r="E2" s="798"/>
      <c r="F2" s="798"/>
      <c r="G2" s="798"/>
      <c r="H2" s="798"/>
      <c r="I2" s="798"/>
      <c r="J2" s="798"/>
      <c r="K2" s="498"/>
      <c r="L2" s="798"/>
      <c r="M2" s="798"/>
      <c r="N2" s="798"/>
      <c r="O2" s="798"/>
      <c r="P2" s="798"/>
    </row>
    <row r="3" spans="1:16" s="495" customFormat="1" ht="42.75" customHeight="1">
      <c r="A3" s="494" t="s">
        <v>302</v>
      </c>
      <c r="B3" s="494" t="s">
        <v>1133</v>
      </c>
      <c r="C3" s="496" t="s">
        <v>1134</v>
      </c>
      <c r="D3" s="496" t="s">
        <v>1135</v>
      </c>
      <c r="E3" s="496" t="s">
        <v>1136</v>
      </c>
      <c r="F3" s="496" t="s">
        <v>1137</v>
      </c>
      <c r="G3" s="496" t="s">
        <v>1138</v>
      </c>
      <c r="H3" s="496" t="s">
        <v>1139</v>
      </c>
      <c r="I3" s="496" t="s">
        <v>1140</v>
      </c>
      <c r="J3" s="496" t="s">
        <v>1141</v>
      </c>
      <c r="K3" s="496" t="s">
        <v>1142</v>
      </c>
      <c r="L3" s="496" t="s">
        <v>1143</v>
      </c>
      <c r="M3" s="496" t="s">
        <v>1144</v>
      </c>
      <c r="N3" s="460" t="s">
        <v>1145</v>
      </c>
      <c r="O3" s="460" t="s">
        <v>1146</v>
      </c>
      <c r="P3" s="460" t="s">
        <v>1147</v>
      </c>
    </row>
    <row r="4" spans="1:16" ht="27.75" customHeight="1">
      <c r="A4" s="494"/>
      <c r="B4" s="493" t="s">
        <v>1148</v>
      </c>
      <c r="C4" s="488"/>
      <c r="D4" s="488"/>
      <c r="E4" s="488"/>
      <c r="F4" s="488"/>
      <c r="G4" s="488"/>
      <c r="H4" s="488"/>
      <c r="I4" s="488"/>
      <c r="J4" s="488"/>
      <c r="K4" s="488"/>
      <c r="L4" s="488"/>
      <c r="M4" s="488"/>
      <c r="N4" s="488"/>
      <c r="O4" s="488"/>
      <c r="P4" s="488"/>
    </row>
    <row r="5" spans="1:16" ht="27.75" customHeight="1">
      <c r="A5" s="491">
        <v>1</v>
      </c>
      <c r="B5" s="490" t="s">
        <v>101</v>
      </c>
      <c r="C5" s="487">
        <v>0</v>
      </c>
      <c r="D5" s="488">
        <v>0</v>
      </c>
      <c r="E5" s="488">
        <v>0</v>
      </c>
      <c r="F5" s="488">
        <v>0</v>
      </c>
      <c r="G5" s="488">
        <v>0</v>
      </c>
      <c r="H5" s="486">
        <v>0</v>
      </c>
      <c r="I5" s="488">
        <v>0</v>
      </c>
      <c r="J5" s="488">
        <v>0</v>
      </c>
      <c r="K5" s="488">
        <v>41550</v>
      </c>
      <c r="L5" s="489">
        <f>K5*2.47</f>
        <v>102628.50000000001</v>
      </c>
      <c r="M5" s="488">
        <v>0</v>
      </c>
      <c r="N5" s="486">
        <v>0</v>
      </c>
      <c r="O5" s="487">
        <v>0</v>
      </c>
      <c r="P5" s="488">
        <v>0</v>
      </c>
    </row>
    <row r="6" spans="1:16" ht="27.75" customHeight="1">
      <c r="A6" s="494"/>
      <c r="B6" s="493" t="s">
        <v>1149</v>
      </c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</row>
    <row r="7" spans="1:16" ht="27.75" customHeight="1">
      <c r="A7" s="491">
        <v>2</v>
      </c>
      <c r="B7" s="490" t="s">
        <v>261</v>
      </c>
      <c r="C7" s="486">
        <v>0</v>
      </c>
      <c r="D7" s="488">
        <v>0</v>
      </c>
      <c r="E7" s="487">
        <v>0</v>
      </c>
      <c r="F7" s="488">
        <v>0</v>
      </c>
      <c r="G7" s="488">
        <v>0</v>
      </c>
      <c r="H7" s="486">
        <v>0</v>
      </c>
      <c r="I7" s="488">
        <v>0</v>
      </c>
      <c r="J7" s="488">
        <v>0</v>
      </c>
      <c r="K7" s="488">
        <v>41500</v>
      </c>
      <c r="L7" s="489">
        <f>K7*2.47</f>
        <v>102505.00000000001</v>
      </c>
      <c r="M7" s="488">
        <v>0</v>
      </c>
      <c r="N7" s="488">
        <v>0</v>
      </c>
      <c r="O7" s="487">
        <v>0</v>
      </c>
      <c r="P7" s="486">
        <v>0</v>
      </c>
    </row>
    <row r="8" spans="1:16" s="492" customFormat="1" ht="27.75" customHeight="1">
      <c r="A8" s="494"/>
      <c r="B8" s="493" t="s">
        <v>1150</v>
      </c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</row>
    <row r="9" spans="1:16" ht="27.75" customHeight="1">
      <c r="A9" s="491">
        <v>3</v>
      </c>
      <c r="B9" s="490" t="s">
        <v>414</v>
      </c>
      <c r="C9" s="486">
        <v>0</v>
      </c>
      <c r="D9" s="488">
        <v>0</v>
      </c>
      <c r="E9" s="487">
        <v>0</v>
      </c>
      <c r="F9" s="488">
        <v>0</v>
      </c>
      <c r="G9" s="488">
        <v>0</v>
      </c>
      <c r="H9" s="486">
        <v>0</v>
      </c>
      <c r="I9" s="488">
        <v>0</v>
      </c>
      <c r="J9" s="488">
        <v>0</v>
      </c>
      <c r="K9" s="488">
        <v>40300</v>
      </c>
      <c r="L9" s="489">
        <f>K9*2.47</f>
        <v>99541.000000000015</v>
      </c>
      <c r="M9" s="488">
        <v>0</v>
      </c>
      <c r="N9" s="488">
        <v>0</v>
      </c>
      <c r="O9" s="487">
        <v>0</v>
      </c>
      <c r="P9" s="486">
        <v>0</v>
      </c>
    </row>
    <row r="12" spans="1:16" ht="14.1" customHeight="1">
      <c r="M12" s="799"/>
      <c r="N12" s="799"/>
    </row>
    <row r="14" spans="1:16" ht="14.1" customHeight="1">
      <c r="L14" s="799"/>
      <c r="M14" s="799"/>
      <c r="N14" s="799"/>
    </row>
  </sheetData>
  <mergeCells count="5">
    <mergeCell ref="A1:P1"/>
    <mergeCell ref="C2:J2"/>
    <mergeCell ref="M12:N12"/>
    <mergeCell ref="L14:N14"/>
    <mergeCell ref="L2:P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7" orientation="landscape" useFirstPageNumber="1" r:id="rId1"/>
  <headerFooter>
    <oddFooter>&amp;C&amp;P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D8"/>
  <sheetViews>
    <sheetView view="pageBreakPreview" zoomScaleSheetLayoutView="100" workbookViewId="0">
      <selection activeCell="D13" sqref="D13"/>
    </sheetView>
  </sheetViews>
  <sheetFormatPr defaultRowHeight="15"/>
  <cols>
    <col min="1" max="1" width="5.85546875" style="500" customWidth="1"/>
    <col min="2" max="2" width="21.5703125" style="500" customWidth="1"/>
    <col min="3" max="3" width="38.7109375" style="500" customWidth="1"/>
    <col min="4" max="4" width="46" style="500" customWidth="1"/>
    <col min="5" max="5" width="11.85546875" style="500" customWidth="1"/>
    <col min="6" max="16384" width="9.140625" style="500"/>
  </cols>
  <sheetData>
    <row r="1" spans="1:4" ht="66.75" customHeight="1">
      <c r="A1" s="800" t="s">
        <v>1388</v>
      </c>
      <c r="B1" s="800"/>
      <c r="C1" s="800"/>
      <c r="D1" s="800"/>
    </row>
    <row r="2" spans="1:4" s="507" customFormat="1" ht="45" customHeight="1">
      <c r="A2" s="504" t="s">
        <v>142</v>
      </c>
      <c r="B2" s="504" t="s">
        <v>1133</v>
      </c>
      <c r="C2" s="504" t="s">
        <v>1151</v>
      </c>
      <c r="D2" s="504" t="s">
        <v>1152</v>
      </c>
    </row>
    <row r="3" spans="1:4" ht="20.25" customHeight="1">
      <c r="A3" s="502"/>
      <c r="B3" s="508" t="s">
        <v>1153</v>
      </c>
      <c r="C3" s="506"/>
      <c r="D3" s="506"/>
    </row>
    <row r="4" spans="1:4" ht="20.25" customHeight="1">
      <c r="A4" s="502">
        <v>1</v>
      </c>
      <c r="B4" s="502" t="s">
        <v>261</v>
      </c>
      <c r="C4" s="501">
        <v>18</v>
      </c>
      <c r="D4" s="501">
        <v>5</v>
      </c>
    </row>
    <row r="5" spans="1:4" s="507" customFormat="1" ht="20.25" customHeight="1">
      <c r="A5" s="504"/>
      <c r="B5" s="505" t="s">
        <v>1154</v>
      </c>
      <c r="C5" s="504"/>
      <c r="D5" s="503"/>
    </row>
    <row r="6" spans="1:4" ht="20.25" customHeight="1">
      <c r="A6" s="502">
        <v>2</v>
      </c>
      <c r="B6" s="502" t="s">
        <v>101</v>
      </c>
      <c r="C6" s="506">
        <v>39.75</v>
      </c>
      <c r="D6" s="501">
        <v>5</v>
      </c>
    </row>
    <row r="7" spans="1:4" ht="20.25" customHeight="1">
      <c r="A7" s="504"/>
      <c r="B7" s="505" t="s">
        <v>1155</v>
      </c>
      <c r="C7" s="504"/>
      <c r="D7" s="503"/>
    </row>
    <row r="8" spans="1:4" ht="20.25" customHeight="1">
      <c r="A8" s="502">
        <v>3</v>
      </c>
      <c r="B8" s="502" t="s">
        <v>414</v>
      </c>
      <c r="C8" s="501">
        <v>34</v>
      </c>
      <c r="D8" s="501">
        <v>5</v>
      </c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rgb="FF00B050"/>
  </sheetPr>
  <dimension ref="A1:AC57"/>
  <sheetViews>
    <sheetView view="pageBreakPreview" zoomScaleSheetLayoutView="100" workbookViewId="0">
      <pane xSplit="2" ySplit="2" topLeftCell="C39" activePane="bottomRight" state="frozen"/>
      <selection pane="topRight" activeCell="C1" sqref="C1"/>
      <selection pane="bottomLeft" activeCell="A6" sqref="A6"/>
      <selection pane="bottomRight" sqref="A1:AB1"/>
    </sheetView>
  </sheetViews>
  <sheetFormatPr defaultColWidth="11.140625" defaultRowHeight="16.5" customHeight="1"/>
  <cols>
    <col min="1" max="1" width="6" style="511" customWidth="1"/>
    <col min="2" max="2" width="21.140625" style="512" customWidth="1"/>
    <col min="3" max="3" width="12.28515625" style="511" hidden="1" customWidth="1"/>
    <col min="4" max="4" width="13.140625" style="510" customWidth="1"/>
    <col min="5" max="5" width="11.28515625" style="510" hidden="1" customWidth="1"/>
    <col min="6" max="6" width="12.28515625" style="510" customWidth="1"/>
    <col min="7" max="7" width="10.7109375" style="510" hidden="1" customWidth="1"/>
    <col min="8" max="8" width="12" style="510" customWidth="1"/>
    <col min="9" max="9" width="13" style="510" hidden="1" customWidth="1"/>
    <col min="10" max="10" width="13.85546875" style="510" customWidth="1"/>
    <col min="11" max="11" width="13.85546875" style="510" hidden="1" customWidth="1"/>
    <col min="12" max="12" width="12.7109375" style="510" customWidth="1"/>
    <col min="13" max="13" width="13.85546875" style="510" hidden="1" customWidth="1"/>
    <col min="14" max="14" width="13.7109375" style="510" customWidth="1"/>
    <col min="15" max="15" width="10.140625" style="510" hidden="1" customWidth="1"/>
    <col min="16" max="16" width="8.85546875" style="510" customWidth="1"/>
    <col min="17" max="17" width="10.42578125" style="510" hidden="1" customWidth="1"/>
    <col min="18" max="18" width="10.28515625" style="510" customWidth="1"/>
    <col min="19" max="19" width="10.28515625" style="510" hidden="1" customWidth="1"/>
    <col min="20" max="20" width="11.42578125" style="510" customWidth="1"/>
    <col min="21" max="21" width="11.28515625" style="510" hidden="1" customWidth="1"/>
    <col min="22" max="22" width="11.140625" style="510" customWidth="1"/>
    <col min="23" max="23" width="16.28515625" style="510" hidden="1" customWidth="1"/>
    <col min="24" max="24" width="15.7109375" style="510" customWidth="1"/>
    <col min="25" max="25" width="13.28515625" style="510" hidden="1" customWidth="1"/>
    <col min="26" max="26" width="12.85546875" style="510" customWidth="1"/>
    <col min="27" max="27" width="11.28515625" style="510" hidden="1" customWidth="1"/>
    <col min="28" max="28" width="13" style="510" customWidth="1"/>
    <col min="29" max="16384" width="11.140625" style="509"/>
  </cols>
  <sheetData>
    <row r="1" spans="1:29" ht="28.5" customHeight="1">
      <c r="A1" s="801" t="s">
        <v>1387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</row>
    <row r="2" spans="1:29" s="495" customFormat="1" ht="30.75" customHeight="1">
      <c r="A2" s="533" t="s">
        <v>302</v>
      </c>
      <c r="B2" s="494" t="s">
        <v>1133</v>
      </c>
      <c r="C2" s="496" t="s">
        <v>1156</v>
      </c>
      <c r="D2" s="496" t="s">
        <v>1157</v>
      </c>
      <c r="E2" s="496" t="s">
        <v>1158</v>
      </c>
      <c r="F2" s="496" t="s">
        <v>1159</v>
      </c>
      <c r="G2" s="496" t="s">
        <v>1160</v>
      </c>
      <c r="H2" s="496" t="s">
        <v>1161</v>
      </c>
      <c r="I2" s="496" t="s">
        <v>1162</v>
      </c>
      <c r="J2" s="496" t="s">
        <v>1163</v>
      </c>
      <c r="K2" s="496" t="s">
        <v>1164</v>
      </c>
      <c r="L2" s="496" t="s">
        <v>1165</v>
      </c>
      <c r="M2" s="496" t="s">
        <v>1166</v>
      </c>
      <c r="N2" s="496" t="s">
        <v>1167</v>
      </c>
      <c r="O2" s="496" t="s">
        <v>1168</v>
      </c>
      <c r="P2" s="496" t="s">
        <v>1169</v>
      </c>
      <c r="Q2" s="496" t="s">
        <v>1170</v>
      </c>
      <c r="R2" s="496" t="s">
        <v>1171</v>
      </c>
      <c r="S2" s="496" t="s">
        <v>1172</v>
      </c>
      <c r="T2" s="496" t="s">
        <v>1173</v>
      </c>
      <c r="U2" s="496" t="s">
        <v>1174</v>
      </c>
      <c r="V2" s="496" t="s">
        <v>1175</v>
      </c>
      <c r="W2" s="460" t="s">
        <v>1176</v>
      </c>
      <c r="X2" s="460" t="s">
        <v>1177</v>
      </c>
      <c r="Y2" s="460" t="s">
        <v>1178</v>
      </c>
      <c r="Z2" s="460" t="s">
        <v>1179</v>
      </c>
      <c r="AA2" s="460" t="s">
        <v>1180</v>
      </c>
      <c r="AB2" s="460" t="s">
        <v>1181</v>
      </c>
    </row>
    <row r="3" spans="1:29" s="495" customFormat="1" ht="21" customHeight="1">
      <c r="A3" s="491"/>
      <c r="B3" s="442" t="s">
        <v>1182</v>
      </c>
      <c r="C3" s="443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</row>
    <row r="4" spans="1:29" ht="21" customHeight="1">
      <c r="A4" s="491">
        <v>1</v>
      </c>
      <c r="B4" s="444" t="s">
        <v>400</v>
      </c>
      <c r="C4" s="445"/>
      <c r="D4" s="491"/>
      <c r="E4" s="524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15"/>
      <c r="AA4" s="522"/>
      <c r="AB4" s="522"/>
    </row>
    <row r="5" spans="1:29" ht="21" customHeight="1">
      <c r="A5" s="491">
        <v>2</v>
      </c>
      <c r="B5" s="444" t="s">
        <v>299</v>
      </c>
      <c r="C5" s="445"/>
      <c r="D5" s="491"/>
      <c r="E5" s="524"/>
      <c r="F5" s="522"/>
      <c r="G5" s="522"/>
      <c r="H5" s="515"/>
      <c r="I5" s="522"/>
      <c r="J5" s="522"/>
      <c r="K5" s="522"/>
      <c r="L5" s="522"/>
      <c r="M5" s="522"/>
      <c r="N5" s="515"/>
      <c r="O5" s="522"/>
      <c r="P5" s="522"/>
      <c r="Q5" s="522"/>
      <c r="R5" s="522"/>
      <c r="S5" s="522">
        <v>17050</v>
      </c>
      <c r="T5" s="515">
        <f>S5*2.47</f>
        <v>42113.5</v>
      </c>
      <c r="U5" s="522"/>
      <c r="V5" s="522"/>
      <c r="W5" s="522"/>
      <c r="X5" s="515"/>
      <c r="Y5" s="522">
        <v>29450</v>
      </c>
      <c r="Z5" s="515">
        <f>Y5*2.47</f>
        <v>72741.5</v>
      </c>
      <c r="AA5" s="515"/>
      <c r="AB5" s="491"/>
    </row>
    <row r="6" spans="1:29" ht="21" customHeight="1">
      <c r="A6" s="491"/>
      <c r="B6" s="442" t="s">
        <v>1149</v>
      </c>
      <c r="C6" s="443"/>
      <c r="D6" s="491"/>
      <c r="E6" s="524"/>
      <c r="F6" s="522"/>
      <c r="G6" s="522"/>
      <c r="H6" s="515"/>
      <c r="I6" s="515"/>
      <c r="J6" s="491"/>
      <c r="K6" s="524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15"/>
      <c r="W6" s="515"/>
      <c r="X6" s="491"/>
      <c r="Y6" s="524"/>
      <c r="Z6" s="522"/>
      <c r="AA6" s="522"/>
      <c r="AB6" s="515"/>
    </row>
    <row r="7" spans="1:29" ht="21" customHeight="1">
      <c r="A7" s="491">
        <v>3</v>
      </c>
      <c r="B7" s="444" t="s">
        <v>1183</v>
      </c>
      <c r="C7" s="445">
        <v>70100</v>
      </c>
      <c r="D7" s="515">
        <f>C7*2.47</f>
        <v>173147</v>
      </c>
      <c r="E7" s="524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>
        <v>20350</v>
      </c>
      <c r="Z7" s="515">
        <f>Y7*2.47</f>
        <v>50264.500000000007</v>
      </c>
      <c r="AA7" s="522"/>
      <c r="AB7" s="522"/>
    </row>
    <row r="8" spans="1:29" s="517" customFormat="1" ht="21" customHeight="1">
      <c r="A8" s="521">
        <v>4</v>
      </c>
      <c r="B8" s="446" t="s">
        <v>261</v>
      </c>
      <c r="C8" s="447"/>
      <c r="D8" s="521"/>
      <c r="E8" s="521"/>
      <c r="F8" s="521"/>
      <c r="G8" s="530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>
        <v>41500</v>
      </c>
      <c r="T8" s="520">
        <f>S8*2.47</f>
        <v>102505.00000000001</v>
      </c>
      <c r="U8" s="525"/>
      <c r="V8" s="525"/>
      <c r="W8" s="525"/>
      <c r="X8" s="525"/>
      <c r="Y8" s="525">
        <v>24100</v>
      </c>
      <c r="Z8" s="520">
        <f>Y8*2.47</f>
        <v>59527.000000000007</v>
      </c>
      <c r="AA8" s="525">
        <v>17050</v>
      </c>
      <c r="AB8" s="525">
        <f>AA8*2.47</f>
        <v>42113.5</v>
      </c>
    </row>
    <row r="9" spans="1:29" s="528" customFormat="1" ht="21" customHeight="1">
      <c r="A9" s="491"/>
      <c r="B9" s="442" t="s">
        <v>1148</v>
      </c>
      <c r="C9" s="443"/>
      <c r="D9" s="491"/>
      <c r="E9" s="524"/>
      <c r="F9" s="524"/>
      <c r="G9" s="524"/>
      <c r="H9" s="515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15"/>
      <c r="AA9" s="522"/>
      <c r="AB9" s="522"/>
    </row>
    <row r="10" spans="1:29" s="517" customFormat="1" ht="21" customHeight="1">
      <c r="A10" s="521">
        <v>5</v>
      </c>
      <c r="B10" s="446" t="s">
        <v>1184</v>
      </c>
      <c r="C10" s="447">
        <v>67400</v>
      </c>
      <c r="D10" s="520">
        <f>C10*2.47</f>
        <v>166478</v>
      </c>
      <c r="E10" s="530">
        <v>16900</v>
      </c>
      <c r="F10" s="525">
        <f>E10*2.47</f>
        <v>41743</v>
      </c>
      <c r="G10" s="530"/>
      <c r="H10" s="525"/>
      <c r="I10" s="525"/>
      <c r="J10" s="525"/>
      <c r="K10" s="525"/>
      <c r="L10" s="525"/>
      <c r="M10" s="525">
        <v>8270</v>
      </c>
      <c r="N10" s="519">
        <f>M10*2.47</f>
        <v>20426.900000000001</v>
      </c>
      <c r="O10" s="525"/>
      <c r="P10" s="525"/>
      <c r="Q10" s="525"/>
      <c r="R10" s="525"/>
      <c r="S10" s="525">
        <v>20650</v>
      </c>
      <c r="T10" s="525">
        <f>S10*2.47</f>
        <v>51005.500000000007</v>
      </c>
      <c r="U10" s="525"/>
      <c r="V10" s="525"/>
      <c r="W10" s="525">
        <v>17650</v>
      </c>
      <c r="X10" s="525">
        <f>W10*2.47</f>
        <v>43595.5</v>
      </c>
      <c r="Y10" s="525"/>
      <c r="Z10" s="520"/>
      <c r="AA10" s="525"/>
      <c r="AB10" s="525"/>
    </row>
    <row r="11" spans="1:29" ht="21" customHeight="1">
      <c r="A11" s="491">
        <v>6</v>
      </c>
      <c r="B11" s="444" t="s">
        <v>1097</v>
      </c>
      <c r="C11" s="445">
        <v>68000</v>
      </c>
      <c r="D11" s="515">
        <f>C11*2.47</f>
        <v>167960</v>
      </c>
      <c r="E11" s="524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>
        <v>41550</v>
      </c>
      <c r="T11" s="515">
        <f>S11*2.47</f>
        <v>102628.50000000001</v>
      </c>
      <c r="U11" s="522"/>
      <c r="V11" s="522"/>
      <c r="W11" s="522">
        <v>23500</v>
      </c>
      <c r="X11" s="515">
        <f>W11*2.47</f>
        <v>58045.000000000007</v>
      </c>
      <c r="Y11" s="515">
        <v>32100</v>
      </c>
      <c r="Z11" s="515">
        <f>Y11*2.47</f>
        <v>79287</v>
      </c>
      <c r="AA11" s="515"/>
      <c r="AB11" s="515"/>
    </row>
    <row r="12" spans="1:29" ht="21" customHeight="1">
      <c r="A12" s="491">
        <v>7</v>
      </c>
      <c r="B12" s="444" t="s">
        <v>399</v>
      </c>
      <c r="C12" s="445">
        <v>68250</v>
      </c>
      <c r="D12" s="515">
        <f>C12*2.47</f>
        <v>168577.5</v>
      </c>
      <c r="E12" s="513"/>
      <c r="F12" s="513"/>
      <c r="G12" s="513">
        <v>24000</v>
      </c>
      <c r="H12" s="522">
        <f>G12*2.47</f>
        <v>59280.000000000007</v>
      </c>
      <c r="I12" s="513">
        <v>23400</v>
      </c>
      <c r="J12" s="522">
        <f>I12*2.47</f>
        <v>57798.000000000007</v>
      </c>
      <c r="K12" s="513"/>
      <c r="L12" s="513"/>
      <c r="M12" s="523">
        <v>12900</v>
      </c>
      <c r="N12" s="532">
        <f>M12*2.47</f>
        <v>31863.000000000004</v>
      </c>
      <c r="O12" s="522"/>
      <c r="P12" s="513"/>
      <c r="Q12" s="513"/>
      <c r="R12" s="513"/>
      <c r="S12" s="513"/>
      <c r="T12" s="513"/>
      <c r="U12" s="513"/>
      <c r="V12" s="460"/>
      <c r="W12" s="460"/>
      <c r="X12" s="460"/>
      <c r="Y12" s="460"/>
      <c r="Z12" s="513"/>
      <c r="AA12" s="513">
        <v>17650</v>
      </c>
      <c r="AB12" s="515">
        <f>AA12*2.47</f>
        <v>43595.5</v>
      </c>
    </row>
    <row r="13" spans="1:29" ht="21" customHeight="1">
      <c r="A13" s="491"/>
      <c r="B13" s="442" t="s">
        <v>1185</v>
      </c>
      <c r="C13" s="443"/>
      <c r="D13" s="491"/>
      <c r="E13" s="524"/>
      <c r="F13" s="522"/>
      <c r="G13" s="522"/>
      <c r="H13" s="515"/>
      <c r="I13" s="522"/>
      <c r="J13" s="522"/>
      <c r="K13" s="522"/>
      <c r="L13" s="522"/>
      <c r="M13" s="522"/>
      <c r="N13" s="515"/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</row>
    <row r="14" spans="1:29" ht="21" customHeight="1">
      <c r="A14" s="491">
        <v>8</v>
      </c>
      <c r="B14" s="444" t="s">
        <v>1186</v>
      </c>
      <c r="C14" s="445">
        <v>53050</v>
      </c>
      <c r="D14" s="515">
        <f>C14*2.47</f>
        <v>131033.50000000001</v>
      </c>
      <c r="E14" s="491"/>
      <c r="F14" s="515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15"/>
      <c r="U14" s="522"/>
      <c r="V14" s="522"/>
      <c r="W14" s="522"/>
      <c r="X14" s="515"/>
      <c r="Y14" s="522"/>
      <c r="Z14" s="515"/>
      <c r="AA14" s="522"/>
      <c r="AB14" s="522"/>
      <c r="AC14" s="509" t="s">
        <v>1187</v>
      </c>
    </row>
    <row r="15" spans="1:29" ht="21" customHeight="1">
      <c r="A15" s="491">
        <v>9</v>
      </c>
      <c r="B15" s="444" t="s">
        <v>681</v>
      </c>
      <c r="C15" s="445">
        <v>40550</v>
      </c>
      <c r="D15" s="515">
        <f>C15*2.47</f>
        <v>100158.50000000001</v>
      </c>
      <c r="E15" s="524"/>
      <c r="F15" s="522"/>
      <c r="G15" s="522"/>
      <c r="H15" s="522"/>
      <c r="I15" s="522"/>
      <c r="J15" s="522"/>
      <c r="K15" s="522"/>
      <c r="L15" s="522"/>
      <c r="M15" s="522">
        <v>11250</v>
      </c>
      <c r="N15" s="522">
        <f>M15*2.47</f>
        <v>27787.500000000004</v>
      </c>
      <c r="O15" s="522"/>
      <c r="P15" s="522"/>
      <c r="Q15" s="522"/>
      <c r="R15" s="522"/>
      <c r="S15" s="522"/>
      <c r="T15" s="515"/>
      <c r="U15" s="522"/>
      <c r="V15" s="522"/>
      <c r="W15" s="522">
        <v>27950</v>
      </c>
      <c r="X15" s="515">
        <f>W15*2.47</f>
        <v>69036.5</v>
      </c>
      <c r="Y15" s="515"/>
      <c r="Z15" s="515"/>
      <c r="AA15" s="515"/>
      <c r="AB15" s="491"/>
    </row>
    <row r="16" spans="1:29" ht="21" customHeight="1">
      <c r="A16" s="491">
        <v>10</v>
      </c>
      <c r="B16" s="444" t="s">
        <v>986</v>
      </c>
      <c r="C16" s="445">
        <v>97510</v>
      </c>
      <c r="D16" s="515">
        <f>C16*2.47</f>
        <v>240849.7</v>
      </c>
      <c r="E16" s="524"/>
      <c r="F16" s="522"/>
      <c r="G16" s="522"/>
      <c r="H16" s="522"/>
      <c r="I16" s="522"/>
      <c r="J16" s="522"/>
      <c r="K16" s="522"/>
      <c r="L16" s="522"/>
      <c r="M16" s="522">
        <v>12400</v>
      </c>
      <c r="N16" s="514">
        <f>M16*2.47</f>
        <v>30628.000000000004</v>
      </c>
      <c r="O16" s="522"/>
      <c r="P16" s="522"/>
      <c r="Q16" s="522"/>
      <c r="R16" s="522"/>
      <c r="S16" s="522">
        <v>44350</v>
      </c>
      <c r="T16" s="515">
        <f>S16*2.47</f>
        <v>109544.50000000001</v>
      </c>
      <c r="U16" s="522"/>
      <c r="V16" s="522"/>
      <c r="W16" s="522">
        <v>24400</v>
      </c>
      <c r="X16" s="515">
        <f>W16*2.47</f>
        <v>60268.000000000007</v>
      </c>
      <c r="Y16" s="522">
        <v>34250</v>
      </c>
      <c r="Z16" s="515">
        <f>Y16*2.47</f>
        <v>84597.5</v>
      </c>
      <c r="AA16" s="522">
        <v>29750</v>
      </c>
      <c r="AB16" s="515">
        <f>AA16*2.47</f>
        <v>73482.5</v>
      </c>
    </row>
    <row r="17" spans="1:28" s="517" customFormat="1" ht="21" customHeight="1">
      <c r="A17" s="521">
        <v>11</v>
      </c>
      <c r="B17" s="446" t="s">
        <v>175</v>
      </c>
      <c r="C17" s="447">
        <v>71250</v>
      </c>
      <c r="D17" s="520">
        <f>C17*2.47</f>
        <v>175987.5</v>
      </c>
      <c r="E17" s="530"/>
      <c r="F17" s="525"/>
      <c r="G17" s="525">
        <v>27500</v>
      </c>
      <c r="H17" s="525">
        <f>G17*2.47</f>
        <v>67925</v>
      </c>
      <c r="I17" s="525">
        <v>26650</v>
      </c>
      <c r="J17" s="525">
        <f>I17*2.47</f>
        <v>65825.5</v>
      </c>
      <c r="K17" s="521"/>
      <c r="L17" s="521"/>
      <c r="M17" s="521"/>
      <c r="N17" s="521"/>
      <c r="O17" s="521"/>
      <c r="P17" s="520"/>
      <c r="Q17" s="520"/>
      <c r="R17" s="520"/>
      <c r="S17" s="525"/>
      <c r="T17" s="525"/>
      <c r="U17" s="525">
        <v>35350</v>
      </c>
      <c r="V17" s="520">
        <f>U17*2.47</f>
        <v>87314.5</v>
      </c>
      <c r="W17" s="530">
        <v>26450</v>
      </c>
      <c r="X17" s="525">
        <f>W17*2.47</f>
        <v>65331.500000000007</v>
      </c>
      <c r="Y17" s="525"/>
      <c r="Z17" s="520"/>
      <c r="AA17" s="525">
        <v>39000</v>
      </c>
      <c r="AB17" s="525">
        <f>AA17*2.47</f>
        <v>96330.000000000015</v>
      </c>
    </row>
    <row r="18" spans="1:28" s="531" customFormat="1" ht="21" customHeight="1">
      <c r="A18" s="521">
        <v>12</v>
      </c>
      <c r="B18" s="446" t="s">
        <v>372</v>
      </c>
      <c r="C18" s="447">
        <v>92400</v>
      </c>
      <c r="D18" s="520">
        <f>C18*2.47</f>
        <v>228228.00000000003</v>
      </c>
      <c r="E18" s="518"/>
      <c r="F18" s="518"/>
      <c r="G18" s="518"/>
      <c r="H18" s="518"/>
      <c r="I18" s="518">
        <v>78800</v>
      </c>
      <c r="J18" s="525">
        <f>I18*2.47</f>
        <v>194636.00000000003</v>
      </c>
      <c r="K18" s="518">
        <v>77200</v>
      </c>
      <c r="L18" s="525">
        <f>K18*2.47</f>
        <v>190684.00000000003</v>
      </c>
      <c r="M18" s="526"/>
      <c r="N18" s="525"/>
      <c r="O18" s="525">
        <v>105200</v>
      </c>
      <c r="P18" s="518">
        <f>O18*2.47</f>
        <v>259844.00000000003</v>
      </c>
      <c r="Q18" s="518">
        <v>96350</v>
      </c>
      <c r="R18" s="519">
        <f>Q18*2.47</f>
        <v>237984.50000000003</v>
      </c>
      <c r="S18" s="518"/>
      <c r="T18" s="518"/>
      <c r="U18" s="518">
        <v>103950</v>
      </c>
      <c r="V18" s="519">
        <f>U18*2.47</f>
        <v>256756.50000000003</v>
      </c>
      <c r="W18" s="518"/>
      <c r="X18" s="518"/>
      <c r="Y18" s="518"/>
      <c r="Z18" s="518"/>
      <c r="AA18" s="518"/>
      <c r="AB18" s="518"/>
    </row>
    <row r="19" spans="1:28" ht="21" customHeight="1">
      <c r="A19" s="491"/>
      <c r="B19" s="442" t="s">
        <v>1188</v>
      </c>
      <c r="C19" s="448"/>
      <c r="D19" s="522"/>
      <c r="E19" s="522"/>
      <c r="F19" s="522"/>
      <c r="G19" s="522"/>
      <c r="H19" s="522"/>
      <c r="I19" s="522"/>
      <c r="J19" s="522"/>
      <c r="K19" s="522"/>
      <c r="L19" s="522"/>
      <c r="M19" s="522"/>
      <c r="N19" s="491"/>
      <c r="O19" s="524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</row>
    <row r="20" spans="1:28" ht="21" customHeight="1">
      <c r="A20" s="491">
        <v>13</v>
      </c>
      <c r="B20" s="444" t="s">
        <v>1096</v>
      </c>
      <c r="C20" s="445">
        <v>39150</v>
      </c>
      <c r="D20" s="515">
        <f>C20*2.47</f>
        <v>96700.500000000015</v>
      </c>
      <c r="E20" s="524"/>
      <c r="F20" s="522"/>
      <c r="G20" s="522"/>
      <c r="H20" s="522"/>
      <c r="I20" s="522"/>
      <c r="J20" s="522"/>
      <c r="K20" s="522"/>
      <c r="L20" s="522"/>
      <c r="M20" s="522"/>
      <c r="N20" s="522"/>
      <c r="O20" s="522"/>
      <c r="P20" s="522"/>
      <c r="Q20" s="522"/>
      <c r="R20" s="522"/>
      <c r="S20" s="522"/>
      <c r="T20" s="515"/>
      <c r="U20" s="522"/>
      <c r="V20" s="522"/>
      <c r="W20" s="522"/>
      <c r="X20" s="515"/>
      <c r="Y20" s="522">
        <v>29450</v>
      </c>
      <c r="Z20" s="515">
        <f>Y20*2.47</f>
        <v>72741.5</v>
      </c>
      <c r="AA20" s="522"/>
      <c r="AB20" s="522"/>
    </row>
    <row r="21" spans="1:28" s="528" customFormat="1" ht="21" customHeight="1">
      <c r="A21" s="491">
        <v>14</v>
      </c>
      <c r="B21" s="444" t="s">
        <v>216</v>
      </c>
      <c r="C21" s="445">
        <v>68250</v>
      </c>
      <c r="D21" s="515">
        <f>C21*2.47</f>
        <v>168577.5</v>
      </c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O21" s="522"/>
      <c r="P21" s="522"/>
      <c r="Q21" s="522"/>
      <c r="R21" s="522"/>
      <c r="S21" s="522">
        <v>40550</v>
      </c>
      <c r="T21" s="515">
        <f>S21*2.47</f>
        <v>100158.50000000001</v>
      </c>
      <c r="U21" s="522"/>
      <c r="V21" s="522"/>
      <c r="W21" s="522">
        <v>24250</v>
      </c>
      <c r="X21" s="515">
        <f>W21*2.47</f>
        <v>59897.500000000007</v>
      </c>
      <c r="Y21" s="491"/>
      <c r="Z21" s="515"/>
      <c r="AA21" s="522">
        <v>17650</v>
      </c>
      <c r="AB21" s="515">
        <f>AA21*2.47</f>
        <v>43595.5</v>
      </c>
    </row>
    <row r="22" spans="1:28" ht="21" customHeight="1">
      <c r="A22" s="491">
        <v>15</v>
      </c>
      <c r="B22" s="444" t="s">
        <v>288</v>
      </c>
      <c r="C22" s="449">
        <v>71650</v>
      </c>
      <c r="D22" s="515">
        <f>C22*2.47</f>
        <v>176975.5</v>
      </c>
      <c r="E22" s="522">
        <v>15250</v>
      </c>
      <c r="F22" s="522">
        <f>E22*2.47</f>
        <v>37667.5</v>
      </c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</row>
    <row r="23" spans="1:28" ht="21" customHeight="1">
      <c r="A23" s="491"/>
      <c r="B23" s="442" t="s">
        <v>1189</v>
      </c>
      <c r="C23" s="443"/>
      <c r="D23" s="491"/>
      <c r="E23" s="491"/>
      <c r="F23" s="491"/>
      <c r="G23" s="491"/>
      <c r="H23" s="515"/>
      <c r="I23" s="522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/>
      <c r="W23" s="522"/>
      <c r="X23" s="491"/>
      <c r="Y23" s="491"/>
      <c r="Z23" s="515"/>
      <c r="AA23" s="515"/>
      <c r="AB23" s="515"/>
    </row>
    <row r="24" spans="1:28" ht="21" customHeight="1">
      <c r="A24" s="491">
        <v>16</v>
      </c>
      <c r="B24" s="444" t="s">
        <v>1070</v>
      </c>
      <c r="C24" s="445"/>
      <c r="D24" s="491"/>
      <c r="E24" s="491">
        <v>23350</v>
      </c>
      <c r="F24" s="522">
        <f>E24*2.47</f>
        <v>57674.500000000007</v>
      </c>
      <c r="G24" s="491">
        <v>24000</v>
      </c>
      <c r="H24" s="522">
        <f>G24*2.47</f>
        <v>59280.000000000007</v>
      </c>
      <c r="I24" s="522"/>
      <c r="J24" s="522"/>
      <c r="K24" s="522"/>
      <c r="L24" s="522"/>
      <c r="M24" s="522"/>
      <c r="N24" s="491"/>
      <c r="O24" s="524"/>
      <c r="P24" s="522"/>
      <c r="Q24" s="522"/>
      <c r="R24" s="522"/>
      <c r="S24" s="522"/>
      <c r="T24" s="522"/>
      <c r="U24" s="522"/>
      <c r="V24" s="522"/>
      <c r="W24" s="522">
        <v>26450</v>
      </c>
      <c r="X24" s="515">
        <f>W24*2.47</f>
        <v>65331.500000000007</v>
      </c>
      <c r="Y24" s="524"/>
      <c r="Z24" s="515"/>
      <c r="AA24" s="515"/>
      <c r="AB24" s="515"/>
    </row>
    <row r="25" spans="1:28" s="517" customFormat="1" ht="21" customHeight="1">
      <c r="A25" s="521">
        <v>17</v>
      </c>
      <c r="B25" s="446" t="s">
        <v>260</v>
      </c>
      <c r="C25" s="447"/>
      <c r="D25" s="521"/>
      <c r="E25" s="521"/>
      <c r="F25" s="520"/>
      <c r="G25" s="520"/>
      <c r="H25" s="520"/>
      <c r="I25" s="520"/>
      <c r="J25" s="521"/>
      <c r="K25" s="530"/>
      <c r="L25" s="525"/>
      <c r="M25" s="525"/>
      <c r="N25" s="521"/>
      <c r="O25" s="530"/>
      <c r="P25" s="525"/>
      <c r="Q25" s="525"/>
      <c r="R25" s="525"/>
      <c r="S25" s="525"/>
      <c r="T25" s="520"/>
      <c r="U25" s="525"/>
      <c r="V25" s="525"/>
      <c r="W25" s="525">
        <v>17700</v>
      </c>
      <c r="X25" s="520">
        <f>W25*2.47</f>
        <v>43719</v>
      </c>
      <c r="Y25" s="525"/>
      <c r="Z25" s="520"/>
      <c r="AA25" s="520"/>
      <c r="AB25" s="520"/>
    </row>
    <row r="26" spans="1:28" ht="21" customHeight="1">
      <c r="A26" s="491">
        <v>18</v>
      </c>
      <c r="B26" s="444" t="s">
        <v>49</v>
      </c>
      <c r="C26" s="449">
        <v>97460</v>
      </c>
      <c r="D26" s="515">
        <f>C26*2.47</f>
        <v>240726.2</v>
      </c>
      <c r="E26" s="522"/>
      <c r="F26" s="522"/>
      <c r="G26" s="522">
        <v>23300</v>
      </c>
      <c r="H26" s="522">
        <f>G26*2.47</f>
        <v>57551.000000000007</v>
      </c>
      <c r="I26" s="522"/>
      <c r="J26" s="522"/>
      <c r="K26" s="522"/>
      <c r="L26" s="522"/>
      <c r="M26" s="522">
        <v>12400</v>
      </c>
      <c r="N26" s="514">
        <f>M26*2.47</f>
        <v>30628.000000000004</v>
      </c>
      <c r="O26" s="529"/>
      <c r="P26" s="522"/>
      <c r="Q26" s="522"/>
      <c r="R26" s="522"/>
      <c r="S26" s="522">
        <v>44350</v>
      </c>
      <c r="T26" s="515">
        <f>S26*2.47</f>
        <v>109544.50000000001</v>
      </c>
      <c r="U26" s="522"/>
      <c r="V26" s="522"/>
      <c r="W26" s="522"/>
      <c r="X26" s="522"/>
      <c r="Y26" s="522">
        <v>34250</v>
      </c>
      <c r="Z26" s="515">
        <f>Y26*2.47</f>
        <v>84597.5</v>
      </c>
      <c r="AA26" s="522">
        <v>29750</v>
      </c>
      <c r="AB26" s="515">
        <f>AA26*2.47</f>
        <v>73482.5</v>
      </c>
    </row>
    <row r="27" spans="1:28" ht="21" customHeight="1">
      <c r="A27" s="491">
        <v>19</v>
      </c>
      <c r="B27" s="444" t="s">
        <v>370</v>
      </c>
      <c r="C27" s="445"/>
      <c r="D27" s="491"/>
      <c r="E27" s="491"/>
      <c r="F27" s="491"/>
      <c r="G27" s="491"/>
      <c r="H27" s="515"/>
      <c r="I27" s="522"/>
      <c r="J27" s="522"/>
      <c r="K27" s="522"/>
      <c r="L27" s="522"/>
      <c r="M27" s="522"/>
      <c r="N27" s="491"/>
      <c r="O27" s="524"/>
      <c r="P27" s="522"/>
      <c r="Q27" s="522"/>
      <c r="R27" s="522"/>
      <c r="S27" s="522"/>
      <c r="T27" s="522"/>
      <c r="U27" s="522"/>
      <c r="V27" s="522"/>
      <c r="W27" s="522"/>
      <c r="X27" s="522"/>
      <c r="Y27" s="522"/>
      <c r="Z27" s="491"/>
      <c r="AA27" s="524"/>
      <c r="AB27" s="522"/>
    </row>
    <row r="28" spans="1:28" ht="21" customHeight="1">
      <c r="A28" s="491"/>
      <c r="B28" s="442" t="s">
        <v>1190</v>
      </c>
      <c r="C28" s="443"/>
      <c r="D28" s="515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2"/>
      <c r="P28" s="522"/>
      <c r="Q28" s="522"/>
      <c r="R28" s="522"/>
      <c r="S28" s="522"/>
      <c r="T28" s="515"/>
      <c r="U28" s="522"/>
      <c r="V28" s="522"/>
      <c r="W28" s="522"/>
      <c r="X28" s="491"/>
      <c r="Y28" s="491"/>
      <c r="Z28" s="515"/>
      <c r="AA28" s="522"/>
      <c r="AB28" s="522"/>
    </row>
    <row r="29" spans="1:28" ht="21" customHeight="1">
      <c r="A29" s="491">
        <v>20</v>
      </c>
      <c r="B29" s="444" t="s">
        <v>298</v>
      </c>
      <c r="C29" s="445">
        <v>48200</v>
      </c>
      <c r="D29" s="515">
        <f>C29*2.47</f>
        <v>119054.00000000001</v>
      </c>
      <c r="E29" s="524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  <c r="R29" s="522"/>
      <c r="S29" s="522">
        <v>28200</v>
      </c>
      <c r="T29" s="515">
        <f>S29*2.47</f>
        <v>69654</v>
      </c>
      <c r="U29" s="522"/>
      <c r="V29" s="522"/>
      <c r="W29" s="522">
        <v>25200</v>
      </c>
      <c r="X29" s="515">
        <f>W29*2.47</f>
        <v>62244.000000000007</v>
      </c>
      <c r="Y29" s="522"/>
      <c r="Z29" s="522"/>
      <c r="AA29" s="522"/>
      <c r="AB29" s="522"/>
    </row>
    <row r="30" spans="1:28" ht="21" customHeight="1">
      <c r="A30" s="491">
        <v>21</v>
      </c>
      <c r="B30" s="444" t="s">
        <v>102</v>
      </c>
      <c r="C30" s="445">
        <v>54700</v>
      </c>
      <c r="D30" s="515">
        <f>C30*2.47</f>
        <v>135109</v>
      </c>
      <c r="E30" s="491"/>
      <c r="F30" s="491"/>
      <c r="G30" s="491"/>
      <c r="H30" s="515"/>
      <c r="I30" s="522"/>
      <c r="J30" s="522"/>
      <c r="K30" s="522"/>
      <c r="L30" s="522"/>
      <c r="M30" s="522"/>
      <c r="N30" s="522"/>
      <c r="O30" s="522"/>
      <c r="P30" s="522"/>
      <c r="Q30" s="522"/>
      <c r="R30" s="522"/>
      <c r="S30" s="522" t="s">
        <v>1191</v>
      </c>
      <c r="T30" s="515"/>
      <c r="U30" s="515"/>
      <c r="V30" s="491"/>
      <c r="W30" s="491"/>
      <c r="X30" s="491"/>
      <c r="Y30" s="524">
        <v>17050</v>
      </c>
      <c r="Z30" s="515">
        <f>Y30*2.47</f>
        <v>42113.5</v>
      </c>
      <c r="AA30" s="522">
        <v>25800</v>
      </c>
      <c r="AB30" s="515">
        <f>AA30*2.47</f>
        <v>63726.000000000007</v>
      </c>
    </row>
    <row r="31" spans="1:28" s="528" customFormat="1" ht="21" customHeight="1">
      <c r="A31" s="491">
        <v>22</v>
      </c>
      <c r="B31" s="444" t="s">
        <v>300</v>
      </c>
      <c r="C31" s="445">
        <v>68000</v>
      </c>
      <c r="D31" s="515">
        <f>C31*2.47</f>
        <v>167960</v>
      </c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>
        <v>41500</v>
      </c>
      <c r="T31" s="515">
        <f>S31*2.47</f>
        <v>102505.00000000001</v>
      </c>
      <c r="U31" s="522"/>
      <c r="V31" s="522"/>
      <c r="W31" s="522">
        <v>23500</v>
      </c>
      <c r="X31" s="515">
        <f>W31*2.47</f>
        <v>58045.000000000007</v>
      </c>
      <c r="Y31" s="491">
        <v>32100</v>
      </c>
      <c r="Z31" s="515">
        <f>Y31*2.47</f>
        <v>79287</v>
      </c>
      <c r="AA31" s="515">
        <v>17050</v>
      </c>
      <c r="AB31" s="515">
        <f>AA31*2.47</f>
        <v>42113.5</v>
      </c>
    </row>
    <row r="32" spans="1:28" s="517" customFormat="1" ht="21" customHeight="1">
      <c r="A32" s="521">
        <v>23</v>
      </c>
      <c r="B32" s="446" t="s">
        <v>523</v>
      </c>
      <c r="C32" s="447">
        <v>71250</v>
      </c>
      <c r="D32" s="520">
        <f>C32*2.47</f>
        <v>175987.5</v>
      </c>
      <c r="E32" s="518">
        <v>17800</v>
      </c>
      <c r="F32" s="525">
        <f>E32*2.47</f>
        <v>43966</v>
      </c>
      <c r="G32" s="518">
        <v>27500</v>
      </c>
      <c r="H32" s="525">
        <f>G32*2.47</f>
        <v>67925</v>
      </c>
      <c r="I32" s="518"/>
      <c r="J32" s="518"/>
      <c r="K32" s="518"/>
      <c r="L32" s="518"/>
      <c r="M32" s="518"/>
      <c r="N32" s="527"/>
      <c r="O32" s="527"/>
      <c r="P32" s="518"/>
      <c r="Q32" s="518"/>
      <c r="R32" s="518"/>
      <c r="S32" s="518">
        <v>33350</v>
      </c>
      <c r="T32" s="519">
        <f>S32*2.47</f>
        <v>82374.5</v>
      </c>
      <c r="U32" s="518"/>
      <c r="V32" s="518"/>
      <c r="W32" s="518"/>
      <c r="X32" s="518"/>
      <c r="Y32" s="518">
        <v>26100</v>
      </c>
      <c r="Z32" s="519">
        <f>Y32*2.47</f>
        <v>64467.000000000007</v>
      </c>
      <c r="AA32" s="519">
        <v>39000</v>
      </c>
      <c r="AB32" s="525">
        <f>AA32*2.47</f>
        <v>96330.000000000015</v>
      </c>
    </row>
    <row r="33" spans="1:28" ht="21" customHeight="1">
      <c r="A33" s="491"/>
      <c r="B33" s="442" t="s">
        <v>1192</v>
      </c>
      <c r="C33" s="443"/>
      <c r="D33" s="491"/>
      <c r="E33" s="491"/>
      <c r="F33" s="491"/>
      <c r="G33" s="524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15"/>
      <c r="U33" s="522"/>
      <c r="V33" s="522"/>
      <c r="W33" s="522"/>
      <c r="X33" s="491"/>
      <c r="Y33" s="491"/>
      <c r="Z33" s="515"/>
      <c r="AA33" s="522"/>
      <c r="AB33" s="522"/>
    </row>
    <row r="34" spans="1:28" ht="21" customHeight="1">
      <c r="A34" s="491">
        <v>24</v>
      </c>
      <c r="B34" s="444" t="s">
        <v>1394</v>
      </c>
      <c r="C34" s="445">
        <v>66800</v>
      </c>
      <c r="D34" s="515">
        <f>C34*2.47</f>
        <v>164996</v>
      </c>
      <c r="E34" s="524"/>
      <c r="F34" s="522"/>
      <c r="G34" s="522"/>
      <c r="H34" s="515"/>
      <c r="I34" s="522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15"/>
      <c r="U34" s="522"/>
      <c r="V34" s="522"/>
      <c r="W34" s="522"/>
      <c r="X34" s="522"/>
      <c r="Y34" s="522">
        <v>20350</v>
      </c>
      <c r="Z34" s="515">
        <f>Y34*2.47</f>
        <v>50264.500000000007</v>
      </c>
      <c r="AA34" s="515"/>
      <c r="AB34" s="515"/>
    </row>
    <row r="35" spans="1:28" s="517" customFormat="1" ht="21" customHeight="1">
      <c r="A35" s="521">
        <v>25</v>
      </c>
      <c r="B35" s="446" t="s">
        <v>472</v>
      </c>
      <c r="C35" s="447">
        <v>36500</v>
      </c>
      <c r="D35" s="520">
        <f>C35*2.47</f>
        <v>90155</v>
      </c>
      <c r="E35" s="518">
        <v>25450</v>
      </c>
      <c r="F35" s="525">
        <f>E35*2.47</f>
        <v>62861.500000000007</v>
      </c>
      <c r="G35" s="518"/>
      <c r="H35" s="518"/>
      <c r="I35" s="518"/>
      <c r="J35" s="518"/>
      <c r="K35" s="518"/>
      <c r="L35" s="518"/>
      <c r="M35" s="518"/>
      <c r="N35" s="527"/>
      <c r="O35" s="527"/>
      <c r="P35" s="518"/>
      <c r="Q35" s="518"/>
      <c r="R35" s="518"/>
      <c r="S35" s="518">
        <v>40300</v>
      </c>
      <c r="T35" s="518">
        <f>S35*2.47</f>
        <v>99541.000000000015</v>
      </c>
      <c r="U35" s="518"/>
      <c r="V35" s="518"/>
      <c r="W35" s="518"/>
      <c r="X35" s="518"/>
      <c r="Y35" s="518">
        <v>31200</v>
      </c>
      <c r="Z35" s="519">
        <f>Y35*2.47</f>
        <v>77064</v>
      </c>
      <c r="AA35" s="518">
        <v>20000</v>
      </c>
      <c r="AB35" s="525">
        <f>AA35*2.47</f>
        <v>49400.000000000007</v>
      </c>
    </row>
    <row r="36" spans="1:28" ht="21" customHeight="1">
      <c r="A36" s="491"/>
      <c r="B36" s="442" t="s">
        <v>1193</v>
      </c>
      <c r="C36" s="443"/>
      <c r="D36" s="491"/>
      <c r="E36" s="491"/>
      <c r="F36" s="491"/>
      <c r="G36" s="524"/>
      <c r="H36" s="522"/>
      <c r="I36" s="522"/>
      <c r="J36" s="491"/>
      <c r="K36" s="524"/>
      <c r="L36" s="522"/>
      <c r="M36" s="522"/>
      <c r="N36" s="491"/>
      <c r="O36" s="524"/>
      <c r="P36" s="522"/>
      <c r="Q36" s="522"/>
      <c r="R36" s="522"/>
      <c r="S36" s="522"/>
      <c r="T36" s="515"/>
      <c r="U36" s="515"/>
      <c r="V36" s="491"/>
      <c r="W36" s="524"/>
      <c r="X36" s="522"/>
      <c r="Y36" s="522"/>
      <c r="Z36" s="515"/>
      <c r="AA36" s="522"/>
      <c r="AB36" s="522"/>
    </row>
    <row r="37" spans="1:28" ht="21" customHeight="1">
      <c r="A37" s="491">
        <v>26</v>
      </c>
      <c r="B37" s="444" t="s">
        <v>1393</v>
      </c>
      <c r="C37" s="445"/>
      <c r="D37" s="491"/>
      <c r="E37" s="491"/>
      <c r="F37" s="491"/>
      <c r="G37" s="524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15"/>
      <c r="U37" s="522"/>
      <c r="V37" s="522"/>
      <c r="W37" s="522"/>
      <c r="X37" s="491"/>
      <c r="Y37" s="491">
        <v>20350</v>
      </c>
      <c r="Z37" s="515">
        <f>Y37*2.47</f>
        <v>50264.500000000007</v>
      </c>
      <c r="AA37" s="522"/>
      <c r="AB37" s="522"/>
    </row>
    <row r="38" spans="1:28" ht="21" customHeight="1">
      <c r="A38" s="491">
        <v>27</v>
      </c>
      <c r="B38" s="444" t="s">
        <v>415</v>
      </c>
      <c r="C38" s="445">
        <v>54700</v>
      </c>
      <c r="D38" s="515">
        <f>C38*2.47</f>
        <v>135109</v>
      </c>
      <c r="E38" s="513"/>
      <c r="F38" s="513"/>
      <c r="G38" s="513">
        <v>19400</v>
      </c>
      <c r="H38" s="522">
        <f>G38*2.47</f>
        <v>47918.000000000007</v>
      </c>
      <c r="I38" s="513"/>
      <c r="J38" s="513"/>
      <c r="K38" s="513"/>
      <c r="L38" s="513"/>
      <c r="M38" s="513"/>
      <c r="N38" s="515"/>
      <c r="O38" s="515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>
        <v>25800</v>
      </c>
      <c r="AB38" s="515">
        <f>AA38*2.47</f>
        <v>63726.000000000007</v>
      </c>
    </row>
    <row r="39" spans="1:28" ht="21" customHeight="1">
      <c r="A39" s="491"/>
      <c r="B39" s="442" t="s">
        <v>1194</v>
      </c>
      <c r="C39" s="443"/>
      <c r="D39" s="513"/>
      <c r="E39" s="513"/>
      <c r="F39" s="513"/>
      <c r="G39" s="513"/>
      <c r="H39" s="513"/>
      <c r="I39" s="513"/>
      <c r="J39" s="513"/>
      <c r="K39" s="513"/>
      <c r="L39" s="513"/>
      <c r="M39" s="523"/>
      <c r="N39" s="522"/>
      <c r="O39" s="522"/>
      <c r="P39" s="513"/>
      <c r="Q39" s="513"/>
      <c r="R39" s="513"/>
      <c r="S39" s="513"/>
      <c r="T39" s="513"/>
      <c r="U39" s="513"/>
      <c r="V39" s="460"/>
      <c r="W39" s="460"/>
      <c r="X39" s="460"/>
      <c r="Y39" s="460"/>
      <c r="Z39" s="513"/>
      <c r="AA39" s="513"/>
      <c r="AB39" s="513"/>
    </row>
    <row r="40" spans="1:28" ht="21" customHeight="1">
      <c r="A40" s="491">
        <v>28</v>
      </c>
      <c r="B40" s="444" t="s">
        <v>3</v>
      </c>
      <c r="C40" s="445">
        <v>67300</v>
      </c>
      <c r="D40" s="515">
        <f>C40*2.47</f>
        <v>166231</v>
      </c>
      <c r="E40" s="524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  <c r="R40" s="522"/>
      <c r="S40" s="522"/>
      <c r="T40" s="522"/>
      <c r="U40" s="522"/>
      <c r="V40" s="522"/>
      <c r="W40" s="522"/>
      <c r="X40" s="522"/>
      <c r="Y40" s="522">
        <v>20350</v>
      </c>
      <c r="Z40" s="515">
        <f>Y40*2.47</f>
        <v>50264.500000000007</v>
      </c>
      <c r="AA40" s="522"/>
      <c r="AB40" s="522"/>
    </row>
    <row r="41" spans="1:28" ht="21" customHeight="1">
      <c r="A41" s="491">
        <v>29</v>
      </c>
      <c r="B41" s="444" t="s">
        <v>2</v>
      </c>
      <c r="C41" s="445">
        <v>89700</v>
      </c>
      <c r="D41" s="515">
        <f>C41*2.47</f>
        <v>221559.00000000003</v>
      </c>
      <c r="E41" s="522">
        <v>19450</v>
      </c>
      <c r="F41" s="522">
        <f>E41*2.47</f>
        <v>48041.500000000007</v>
      </c>
      <c r="G41" s="522"/>
      <c r="H41" s="522"/>
      <c r="I41" s="522">
        <v>22000</v>
      </c>
      <c r="J41" s="522">
        <f>I41*2.47</f>
        <v>54340.000000000007</v>
      </c>
      <c r="K41" s="522"/>
      <c r="L41" s="522"/>
      <c r="M41" s="522"/>
      <c r="N41" s="522"/>
      <c r="O41" s="522"/>
      <c r="P41" s="522"/>
      <c r="Q41" s="522"/>
      <c r="R41" s="522"/>
      <c r="S41" s="522">
        <v>44200</v>
      </c>
      <c r="T41" s="515">
        <f>S41*2.47</f>
        <v>109174.00000000001</v>
      </c>
      <c r="U41" s="522"/>
      <c r="V41" s="522"/>
      <c r="W41" s="522"/>
      <c r="X41" s="491"/>
      <c r="Y41" s="491">
        <v>38800</v>
      </c>
      <c r="Z41" s="515">
        <f>Y41*2.47</f>
        <v>95836.000000000015</v>
      </c>
      <c r="AA41" s="515"/>
      <c r="AB41" s="515"/>
    </row>
    <row r="42" spans="1:28" ht="21" customHeight="1">
      <c r="A42" s="491"/>
      <c r="B42" s="442" t="s">
        <v>1150</v>
      </c>
      <c r="C42" s="443"/>
      <c r="D42" s="513"/>
      <c r="E42" s="513"/>
      <c r="F42" s="513"/>
      <c r="G42" s="513"/>
      <c r="H42" s="513"/>
      <c r="I42" s="513"/>
      <c r="J42" s="513"/>
      <c r="K42" s="513"/>
      <c r="L42" s="513"/>
      <c r="M42" s="523"/>
      <c r="N42" s="522"/>
      <c r="O42" s="522"/>
      <c r="P42" s="513"/>
      <c r="Q42" s="513"/>
      <c r="R42" s="513"/>
      <c r="S42" s="513"/>
      <c r="T42" s="513"/>
      <c r="U42" s="513"/>
      <c r="V42" s="513"/>
      <c r="W42" s="513"/>
      <c r="X42" s="513"/>
      <c r="Y42" s="513"/>
      <c r="Z42" s="513"/>
      <c r="AA42" s="513"/>
      <c r="AB42" s="513"/>
    </row>
    <row r="43" spans="1:28" ht="21" customHeight="1">
      <c r="A43" s="491">
        <v>30</v>
      </c>
      <c r="B43" s="444" t="s">
        <v>413</v>
      </c>
      <c r="C43" s="445">
        <v>70100</v>
      </c>
      <c r="D43" s="515">
        <f>C43*2.47</f>
        <v>173147</v>
      </c>
      <c r="E43" s="513"/>
      <c r="F43" s="513"/>
      <c r="G43" s="513"/>
      <c r="H43" s="513"/>
      <c r="I43" s="513"/>
      <c r="J43" s="513"/>
      <c r="K43" s="513"/>
      <c r="L43" s="513"/>
      <c r="M43" s="523"/>
      <c r="N43" s="522"/>
      <c r="O43" s="522"/>
      <c r="P43" s="513"/>
      <c r="Q43" s="513"/>
      <c r="R43" s="513"/>
      <c r="S43" s="513"/>
      <c r="T43" s="513"/>
      <c r="U43" s="513"/>
      <c r="V43" s="513"/>
      <c r="W43" s="513"/>
      <c r="X43" s="513"/>
      <c r="Y43" s="513"/>
      <c r="Z43" s="513"/>
      <c r="AA43" s="513"/>
      <c r="AB43" s="513"/>
    </row>
    <row r="44" spans="1:28" s="517" customFormat="1" ht="21" customHeight="1">
      <c r="A44" s="521">
        <v>31</v>
      </c>
      <c r="B44" s="446" t="s">
        <v>414</v>
      </c>
      <c r="C44" s="447">
        <v>36500</v>
      </c>
      <c r="D44" s="520">
        <f>C44*2.47</f>
        <v>90155</v>
      </c>
      <c r="E44" s="518"/>
      <c r="F44" s="518"/>
      <c r="G44" s="518"/>
      <c r="H44" s="518"/>
      <c r="I44" s="518"/>
      <c r="J44" s="518"/>
      <c r="K44" s="518"/>
      <c r="L44" s="518"/>
      <c r="M44" s="526"/>
      <c r="N44" s="525"/>
      <c r="O44" s="525"/>
      <c r="P44" s="518"/>
      <c r="Q44" s="518"/>
      <c r="R44" s="518"/>
      <c r="S44" s="518">
        <v>40300</v>
      </c>
      <c r="T44" s="518">
        <f>S44*2.47</f>
        <v>99541.000000000015</v>
      </c>
      <c r="U44" s="518"/>
      <c r="V44" s="518"/>
      <c r="W44" s="518"/>
      <c r="X44" s="518"/>
      <c r="Y44" s="518">
        <v>31200</v>
      </c>
      <c r="Z44" s="519">
        <f>Y44*2.47</f>
        <v>77064</v>
      </c>
      <c r="AA44" s="518">
        <v>20000</v>
      </c>
      <c r="AB44" s="525">
        <f>AA44*2.47</f>
        <v>49400.000000000007</v>
      </c>
    </row>
    <row r="45" spans="1:28" ht="21" customHeight="1">
      <c r="A45" s="491">
        <v>32</v>
      </c>
      <c r="B45" s="444" t="s">
        <v>301</v>
      </c>
      <c r="C45" s="449">
        <v>83650</v>
      </c>
      <c r="D45" s="515">
        <f>C45*2.47</f>
        <v>206615.50000000003</v>
      </c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  <c r="R45" s="522"/>
      <c r="S45" s="522"/>
      <c r="T45" s="522"/>
      <c r="U45" s="522"/>
      <c r="V45" s="522"/>
      <c r="W45" s="522"/>
      <c r="X45" s="522"/>
      <c r="Y45" s="522">
        <v>28400</v>
      </c>
      <c r="Z45" s="515">
        <f>Y45*2.47</f>
        <v>70148</v>
      </c>
      <c r="AA45" s="522"/>
      <c r="AB45" s="522"/>
    </row>
    <row r="46" spans="1:28" ht="21" customHeight="1">
      <c r="A46" s="491">
        <v>33</v>
      </c>
      <c r="B46" s="444" t="s">
        <v>727</v>
      </c>
      <c r="C46" s="445">
        <v>63450</v>
      </c>
      <c r="D46" s="515">
        <f>C46*2.47</f>
        <v>156721.5</v>
      </c>
      <c r="E46" s="524"/>
      <c r="F46" s="522"/>
      <c r="G46" s="522">
        <v>24000</v>
      </c>
      <c r="H46" s="522">
        <f>G46*2.47</f>
        <v>59280.000000000007</v>
      </c>
      <c r="I46" s="522"/>
      <c r="J46" s="522"/>
      <c r="K46" s="522"/>
      <c r="L46" s="522"/>
      <c r="M46" s="522"/>
      <c r="N46" s="491"/>
      <c r="O46" s="524"/>
      <c r="P46" s="522"/>
      <c r="Q46" s="522"/>
      <c r="R46" s="522"/>
      <c r="S46" s="522"/>
      <c r="T46" s="522"/>
      <c r="U46" s="522"/>
      <c r="V46" s="522"/>
      <c r="W46" s="522"/>
      <c r="X46" s="491"/>
      <c r="Y46" s="491"/>
      <c r="Z46" s="515"/>
      <c r="AA46" s="522"/>
      <c r="AB46" s="522"/>
    </row>
    <row r="47" spans="1:28" ht="21" customHeight="1">
      <c r="A47" s="491"/>
      <c r="B47" s="442" t="s">
        <v>1195</v>
      </c>
      <c r="C47" s="443"/>
      <c r="D47" s="513"/>
      <c r="E47" s="513"/>
      <c r="F47" s="513"/>
      <c r="G47" s="513"/>
      <c r="H47" s="513"/>
      <c r="I47" s="513"/>
      <c r="J47" s="513"/>
      <c r="K47" s="513"/>
      <c r="L47" s="513"/>
      <c r="M47" s="513"/>
      <c r="N47" s="516"/>
      <c r="O47" s="516"/>
      <c r="P47" s="513"/>
      <c r="Q47" s="513"/>
      <c r="R47" s="513"/>
      <c r="S47" s="513"/>
      <c r="T47" s="513"/>
      <c r="U47" s="513"/>
      <c r="V47" s="513"/>
      <c r="W47" s="513"/>
      <c r="X47" s="513"/>
      <c r="Y47" s="513"/>
      <c r="Z47" s="513"/>
      <c r="AA47" s="513"/>
      <c r="AB47" s="513"/>
    </row>
    <row r="48" spans="1:28" ht="21" customHeight="1">
      <c r="A48" s="491">
        <v>34</v>
      </c>
      <c r="B48" s="444" t="s">
        <v>471</v>
      </c>
      <c r="C48" s="445">
        <v>59100</v>
      </c>
      <c r="D48" s="515">
        <f>C48*2.47</f>
        <v>145977</v>
      </c>
      <c r="E48" s="513"/>
      <c r="F48" s="513"/>
      <c r="G48" s="513"/>
      <c r="H48" s="513"/>
      <c r="I48" s="513"/>
      <c r="J48" s="513"/>
      <c r="K48" s="513"/>
      <c r="L48" s="513"/>
      <c r="M48" s="513"/>
      <c r="N48" s="516"/>
      <c r="O48" s="516"/>
      <c r="P48" s="513"/>
      <c r="Q48" s="513"/>
      <c r="R48" s="513"/>
      <c r="S48" s="513"/>
      <c r="T48" s="513"/>
      <c r="U48" s="513"/>
      <c r="V48" s="513"/>
      <c r="W48" s="513">
        <v>23500</v>
      </c>
      <c r="X48" s="514">
        <f>W48*2.47</f>
        <v>58045.000000000007</v>
      </c>
      <c r="Y48" s="513">
        <v>21400</v>
      </c>
      <c r="Z48" s="515">
        <f>Y48*2.47</f>
        <v>52858.000000000007</v>
      </c>
      <c r="AA48" s="513"/>
      <c r="AB48" s="513"/>
    </row>
    <row r="49" spans="1:28" ht="21" customHeight="1">
      <c r="A49" s="491">
        <v>35</v>
      </c>
      <c r="B49" s="444" t="s">
        <v>473</v>
      </c>
      <c r="C49" s="445">
        <v>40550</v>
      </c>
      <c r="D49" s="515">
        <f>C49*2.47</f>
        <v>100158.50000000001</v>
      </c>
      <c r="E49" s="491"/>
      <c r="F49" s="513"/>
      <c r="G49" s="513"/>
      <c r="H49" s="513"/>
      <c r="I49" s="513"/>
      <c r="J49" s="513"/>
      <c r="K49" s="513"/>
      <c r="L49" s="513"/>
      <c r="M49" s="523">
        <v>11250</v>
      </c>
      <c r="N49" s="522">
        <f>M49*2.47</f>
        <v>27787.500000000004</v>
      </c>
      <c r="O49" s="522"/>
      <c r="P49" s="522"/>
      <c r="Q49" s="522"/>
      <c r="R49" s="522"/>
      <c r="S49" s="522">
        <v>12200</v>
      </c>
      <c r="T49" s="515">
        <f>S49*2.47</f>
        <v>30134.000000000004</v>
      </c>
      <c r="U49" s="522"/>
      <c r="V49" s="522"/>
      <c r="W49" s="522">
        <v>27950</v>
      </c>
      <c r="X49" s="514">
        <f>W49*2.47</f>
        <v>69036.5</v>
      </c>
      <c r="Y49" s="515"/>
      <c r="Z49" s="513"/>
      <c r="AA49" s="513"/>
      <c r="AB49" s="513"/>
    </row>
    <row r="50" spans="1:28" ht="21" customHeight="1">
      <c r="A50" s="491">
        <v>36</v>
      </c>
      <c r="B50" s="444" t="s">
        <v>507</v>
      </c>
      <c r="C50" s="445">
        <v>60900</v>
      </c>
      <c r="D50" s="515">
        <f>C50*2.47</f>
        <v>150423</v>
      </c>
      <c r="E50" s="513">
        <v>13550</v>
      </c>
      <c r="F50" s="522">
        <f>E50*2.47</f>
        <v>33468.5</v>
      </c>
      <c r="G50" s="513">
        <v>17750</v>
      </c>
      <c r="H50" s="522">
        <f>G50*2.47</f>
        <v>43842.5</v>
      </c>
      <c r="I50" s="513"/>
      <c r="J50" s="513"/>
      <c r="K50" s="513"/>
      <c r="L50" s="513"/>
      <c r="M50" s="513"/>
      <c r="N50" s="516"/>
      <c r="O50" s="516"/>
      <c r="P50" s="513"/>
      <c r="Q50" s="513"/>
      <c r="R50" s="513"/>
      <c r="S50" s="513">
        <v>36850</v>
      </c>
      <c r="T50" s="515">
        <f>S50*2.47</f>
        <v>91019.5</v>
      </c>
      <c r="U50" s="513"/>
      <c r="V50" s="513"/>
      <c r="W50" s="513">
        <v>25300</v>
      </c>
      <c r="X50" s="514">
        <f>W50*2.47</f>
        <v>62491.000000000007</v>
      </c>
      <c r="Y50" s="513"/>
      <c r="Z50" s="513"/>
      <c r="AA50" s="513"/>
      <c r="AB50" s="513"/>
    </row>
    <row r="51" spans="1:28" ht="21" customHeight="1">
      <c r="A51" s="491"/>
      <c r="B51" s="442" t="s">
        <v>1196</v>
      </c>
      <c r="C51" s="44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6"/>
      <c r="O51" s="516"/>
      <c r="P51" s="513"/>
      <c r="Q51" s="513"/>
      <c r="R51" s="513"/>
      <c r="S51" s="513"/>
      <c r="T51" s="513"/>
      <c r="U51" s="513"/>
      <c r="V51" s="513"/>
      <c r="W51" s="513"/>
      <c r="X51" s="513"/>
      <c r="Y51" s="513"/>
      <c r="Z51" s="513"/>
      <c r="AA51" s="513"/>
      <c r="AB51" s="513"/>
    </row>
    <row r="52" spans="1:28" ht="21" customHeight="1">
      <c r="A52" s="491">
        <v>37</v>
      </c>
      <c r="B52" s="444" t="s">
        <v>522</v>
      </c>
      <c r="C52" s="445">
        <v>53550</v>
      </c>
      <c r="D52" s="515">
        <f>C52*2.47</f>
        <v>132268.5</v>
      </c>
      <c r="E52" s="513"/>
      <c r="F52" s="513"/>
      <c r="G52" s="513">
        <v>10500</v>
      </c>
      <c r="H52" s="522">
        <f>G52*2.47</f>
        <v>25935.000000000004</v>
      </c>
      <c r="I52" s="513"/>
      <c r="J52" s="513"/>
      <c r="K52" s="513"/>
      <c r="L52" s="513"/>
      <c r="M52" s="513"/>
      <c r="N52" s="516"/>
      <c r="O52" s="516"/>
      <c r="P52" s="513"/>
      <c r="Q52" s="513"/>
      <c r="R52" s="513"/>
      <c r="S52" s="513"/>
      <c r="T52" s="513"/>
      <c r="U52" s="513"/>
      <c r="V52" s="513"/>
      <c r="W52" s="513"/>
      <c r="X52" s="513"/>
      <c r="Y52" s="513">
        <v>28050</v>
      </c>
      <c r="Z52" s="515">
        <f>Y52*2.47</f>
        <v>69283.5</v>
      </c>
      <c r="AA52" s="513"/>
      <c r="AB52" s="513"/>
    </row>
    <row r="53" spans="1:28" ht="21" customHeight="1">
      <c r="A53" s="491">
        <v>38</v>
      </c>
      <c r="B53" s="444" t="s">
        <v>521</v>
      </c>
      <c r="C53" s="445">
        <v>54700</v>
      </c>
      <c r="D53" s="515">
        <f>C53*2.47</f>
        <v>135109</v>
      </c>
      <c r="E53" s="513">
        <v>23350</v>
      </c>
      <c r="F53" s="522">
        <f>E53*2.47</f>
        <v>57674.500000000007</v>
      </c>
      <c r="G53" s="514">
        <v>19400</v>
      </c>
      <c r="H53" s="522">
        <f>G53*2.47</f>
        <v>47918.000000000007</v>
      </c>
      <c r="I53" s="513"/>
      <c r="J53" s="513"/>
      <c r="K53" s="513"/>
      <c r="L53" s="513"/>
      <c r="M53" s="513"/>
      <c r="N53" s="516"/>
      <c r="O53" s="516"/>
      <c r="P53" s="513"/>
      <c r="Q53" s="513"/>
      <c r="R53" s="513"/>
      <c r="S53" s="513"/>
      <c r="T53" s="513"/>
      <c r="U53" s="513"/>
      <c r="V53" s="513"/>
      <c r="W53" s="513">
        <v>23850</v>
      </c>
      <c r="X53" s="514">
        <f>W53*2.47</f>
        <v>58909.500000000007</v>
      </c>
      <c r="Y53" s="513"/>
      <c r="Z53" s="513"/>
      <c r="AA53" s="513"/>
      <c r="AB53" s="513"/>
    </row>
    <row r="54" spans="1:28" ht="21" customHeight="1">
      <c r="A54" s="491"/>
      <c r="B54" s="442" t="s">
        <v>1197</v>
      </c>
      <c r="C54" s="443"/>
      <c r="D54" s="513"/>
      <c r="E54" s="513"/>
      <c r="F54" s="513"/>
      <c r="G54" s="513"/>
      <c r="H54" s="513"/>
      <c r="I54" s="513"/>
      <c r="J54" s="513"/>
      <c r="K54" s="513"/>
      <c r="L54" s="513"/>
      <c r="M54" s="513"/>
      <c r="N54" s="516"/>
      <c r="O54" s="516"/>
      <c r="P54" s="513"/>
      <c r="Q54" s="513"/>
      <c r="R54" s="513"/>
      <c r="S54" s="513"/>
      <c r="T54" s="513"/>
      <c r="U54" s="513"/>
      <c r="V54" s="513"/>
      <c r="W54" s="513"/>
      <c r="X54" s="513"/>
      <c r="Y54" s="513"/>
      <c r="Z54" s="513"/>
      <c r="AA54" s="513"/>
      <c r="AB54" s="513"/>
    </row>
    <row r="55" spans="1:28" s="517" customFormat="1" ht="21" customHeight="1">
      <c r="A55" s="521">
        <v>39</v>
      </c>
      <c r="B55" s="446" t="s">
        <v>586</v>
      </c>
      <c r="C55" s="447">
        <v>68550</v>
      </c>
      <c r="D55" s="520">
        <f>C55*2.47</f>
        <v>169318.5</v>
      </c>
      <c r="E55" s="518"/>
      <c r="F55" s="518"/>
      <c r="G55" s="518"/>
      <c r="H55" s="518"/>
      <c r="I55" s="518"/>
      <c r="J55" s="518"/>
      <c r="K55" s="518"/>
      <c r="L55" s="518"/>
      <c r="M55" s="518">
        <v>11450</v>
      </c>
      <c r="N55" s="519">
        <f>M55*2.47</f>
        <v>28281.500000000004</v>
      </c>
      <c r="O55" s="518"/>
      <c r="P55" s="518"/>
      <c r="Q55" s="518"/>
      <c r="R55" s="518"/>
      <c r="S55" s="518">
        <v>34250</v>
      </c>
      <c r="T55" s="519">
        <f>S55*2.47</f>
        <v>84597.5</v>
      </c>
      <c r="U55" s="518"/>
      <c r="V55" s="518"/>
      <c r="W55" s="518">
        <v>20250</v>
      </c>
      <c r="X55" s="519">
        <f>W55*2.47</f>
        <v>50017.500000000007</v>
      </c>
      <c r="Y55" s="519"/>
      <c r="Z55" s="518"/>
      <c r="AA55" s="518"/>
      <c r="AB55" s="518"/>
    </row>
    <row r="56" spans="1:28" ht="21" customHeight="1">
      <c r="A56" s="491">
        <v>40</v>
      </c>
      <c r="B56" s="444" t="s">
        <v>1198</v>
      </c>
      <c r="C56" s="445">
        <v>53050</v>
      </c>
      <c r="D56" s="515">
        <f>C56*2.47</f>
        <v>131033.50000000001</v>
      </c>
      <c r="E56" s="513"/>
      <c r="F56" s="513"/>
      <c r="G56" s="513"/>
      <c r="H56" s="513"/>
      <c r="I56" s="513"/>
      <c r="J56" s="513"/>
      <c r="K56" s="513"/>
      <c r="L56" s="513"/>
      <c r="M56" s="513"/>
      <c r="N56" s="516"/>
      <c r="O56" s="516"/>
      <c r="P56" s="513"/>
      <c r="Q56" s="513"/>
      <c r="R56" s="513"/>
      <c r="S56" s="513"/>
      <c r="T56" s="513"/>
      <c r="U56" s="513"/>
      <c r="V56" s="513"/>
      <c r="W56" s="513"/>
      <c r="X56" s="513"/>
      <c r="Y56" s="513">
        <v>15750</v>
      </c>
      <c r="Z56" s="515">
        <f>Y56*2.47</f>
        <v>38902.5</v>
      </c>
      <c r="AA56" s="513"/>
      <c r="AB56" s="513"/>
    </row>
    <row r="57" spans="1:28" ht="21" customHeight="1">
      <c r="A57" s="491">
        <v>41</v>
      </c>
      <c r="B57" s="444" t="s">
        <v>585</v>
      </c>
      <c r="C57" s="445">
        <v>71650</v>
      </c>
      <c r="D57" s="515">
        <f>C57*2.47</f>
        <v>176975.5</v>
      </c>
      <c r="E57" s="513"/>
      <c r="F57" s="513"/>
      <c r="G57" s="513"/>
      <c r="H57" s="513"/>
      <c r="I57" s="513"/>
      <c r="J57" s="513"/>
      <c r="K57" s="513"/>
      <c r="L57" s="513"/>
      <c r="M57" s="513"/>
      <c r="N57" s="516"/>
      <c r="O57" s="516"/>
      <c r="P57" s="513"/>
      <c r="Q57" s="513"/>
      <c r="R57" s="513"/>
      <c r="S57" s="513">
        <v>22500</v>
      </c>
      <c r="T57" s="515">
        <f>S57*2.47</f>
        <v>55575.000000000007</v>
      </c>
      <c r="U57" s="513"/>
      <c r="V57" s="513"/>
      <c r="W57" s="513">
        <v>23700</v>
      </c>
      <c r="X57" s="514">
        <f>W57*2.47</f>
        <v>58539.000000000007</v>
      </c>
      <c r="Y57" s="513"/>
      <c r="Z57" s="513"/>
      <c r="AA57" s="513"/>
      <c r="AB57" s="513"/>
    </row>
  </sheetData>
  <mergeCells count="1">
    <mergeCell ref="A1:AB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5" orientation="landscape" useFirstPageNumber="1" r:id="rId1"/>
  <headerFooter>
    <oddFooter>&amp;C&amp;P</oddFooter>
  </headerFooter>
  <rowBreaks count="1" manualBreakCount="1">
    <brk id="32" max="27" man="1"/>
  </rowBreaks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rgb="FF00B050"/>
  </sheetPr>
  <dimension ref="A1:AB58"/>
  <sheetViews>
    <sheetView view="pageBreakPreview" zoomScaleSheetLayoutView="100" workbookViewId="0">
      <pane xSplit="2" ySplit="3" topLeftCell="C10" activePane="bottomRight" state="frozen"/>
      <selection pane="topRight" activeCell="C1" sqref="C1"/>
      <selection pane="bottomLeft" activeCell="A6" sqref="A6"/>
      <selection pane="bottomRight" activeCell="C1" sqref="C1:N1"/>
    </sheetView>
  </sheetViews>
  <sheetFormatPr defaultColWidth="11.140625" defaultRowHeight="17.25" customHeight="1"/>
  <cols>
    <col min="1" max="1" width="4.140625" style="535" customWidth="1"/>
    <col min="2" max="2" width="21.28515625" style="534" customWidth="1"/>
    <col min="3" max="4" width="11" style="509" customWidth="1"/>
    <col min="5" max="5" width="12.85546875" style="509" customWidth="1"/>
    <col min="6" max="6" width="10.7109375" style="509" customWidth="1"/>
    <col min="7" max="7" width="12" style="509" customWidth="1"/>
    <col min="8" max="8" width="10.7109375" style="509" customWidth="1"/>
    <col min="9" max="9" width="12.42578125" style="509" customWidth="1"/>
    <col min="10" max="10" width="10.7109375" style="509" customWidth="1"/>
    <col min="11" max="11" width="12" style="509" customWidth="1"/>
    <col min="12" max="12" width="10.7109375" style="509" customWidth="1"/>
    <col min="13" max="13" width="11.7109375" style="509" customWidth="1"/>
    <col min="14" max="14" width="10.7109375" style="509" customWidth="1"/>
    <col min="15" max="15" width="11" style="509" customWidth="1"/>
    <col min="16" max="16" width="10.28515625" style="509" customWidth="1"/>
    <col min="17" max="17" width="11.5703125" style="509" customWidth="1"/>
    <col min="18" max="18" width="10.28515625" style="509" customWidth="1"/>
    <col min="19" max="19" width="12" style="509" customWidth="1"/>
    <col min="20" max="20" width="10.7109375" style="509" customWidth="1"/>
    <col min="21" max="21" width="12.7109375" style="509" customWidth="1"/>
    <col min="22" max="22" width="10.7109375" style="509" customWidth="1"/>
    <col min="23" max="23" width="12" style="509" customWidth="1"/>
    <col min="24" max="24" width="10.7109375" style="509" customWidth="1"/>
    <col min="25" max="25" width="13.140625" style="509" customWidth="1"/>
    <col min="26" max="26" width="10.7109375" style="509" customWidth="1"/>
    <col min="27" max="27" width="12.28515625" style="509" customWidth="1"/>
    <col min="28" max="28" width="10.7109375" style="509" customWidth="1"/>
    <col min="29" max="16384" width="11.140625" style="509"/>
  </cols>
  <sheetData>
    <row r="1" spans="1:28" ht="27" customHeight="1">
      <c r="C1" s="804" t="s">
        <v>1386</v>
      </c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5" t="s">
        <v>1199</v>
      </c>
      <c r="P1" s="805"/>
      <c r="Q1" s="805"/>
      <c r="R1" s="805"/>
      <c r="S1" s="805"/>
      <c r="T1" s="805"/>
      <c r="U1" s="805"/>
      <c r="V1" s="805"/>
      <c r="W1" s="805"/>
      <c r="X1" s="805"/>
      <c r="Y1" s="805"/>
      <c r="Z1" s="805"/>
      <c r="AA1" s="805"/>
      <c r="AB1" s="805"/>
    </row>
    <row r="2" spans="1:28" s="540" customFormat="1" ht="17.25" customHeight="1">
      <c r="A2" s="802" t="s">
        <v>302</v>
      </c>
      <c r="B2" s="802" t="s">
        <v>1133</v>
      </c>
      <c r="C2" s="803" t="s">
        <v>1134</v>
      </c>
      <c r="D2" s="803"/>
      <c r="E2" s="803" t="s">
        <v>1135</v>
      </c>
      <c r="F2" s="803"/>
      <c r="G2" s="803" t="s">
        <v>1136</v>
      </c>
      <c r="H2" s="803"/>
      <c r="I2" s="803" t="s">
        <v>1137</v>
      </c>
      <c r="J2" s="803"/>
      <c r="K2" s="803" t="s">
        <v>1138</v>
      </c>
      <c r="L2" s="803"/>
      <c r="M2" s="803" t="s">
        <v>1140</v>
      </c>
      <c r="N2" s="803"/>
      <c r="O2" s="803" t="s">
        <v>1141</v>
      </c>
      <c r="P2" s="803"/>
      <c r="Q2" s="803" t="s">
        <v>1200</v>
      </c>
      <c r="R2" s="803"/>
      <c r="S2" s="803" t="s">
        <v>1144</v>
      </c>
      <c r="T2" s="803"/>
      <c r="U2" s="803" t="s">
        <v>1145</v>
      </c>
      <c r="V2" s="803"/>
      <c r="W2" s="803" t="s">
        <v>1146</v>
      </c>
      <c r="X2" s="803"/>
      <c r="Y2" s="803" t="s">
        <v>1147</v>
      </c>
      <c r="Z2" s="803"/>
      <c r="AA2" s="803" t="s">
        <v>1139</v>
      </c>
      <c r="AB2" s="803"/>
    </row>
    <row r="3" spans="1:28" s="538" customFormat="1" ht="54.75" customHeight="1">
      <c r="A3" s="802"/>
      <c r="B3" s="802"/>
      <c r="C3" s="539" t="s">
        <v>1201</v>
      </c>
      <c r="D3" s="539" t="s">
        <v>1152</v>
      </c>
      <c r="E3" s="539" t="s">
        <v>1201</v>
      </c>
      <c r="F3" s="539" t="s">
        <v>1152</v>
      </c>
      <c r="G3" s="539" t="s">
        <v>1201</v>
      </c>
      <c r="H3" s="539" t="s">
        <v>1152</v>
      </c>
      <c r="I3" s="539" t="s">
        <v>1201</v>
      </c>
      <c r="J3" s="539" t="s">
        <v>1152</v>
      </c>
      <c r="K3" s="539" t="s">
        <v>1201</v>
      </c>
      <c r="L3" s="539" t="s">
        <v>1152</v>
      </c>
      <c r="M3" s="539" t="s">
        <v>1201</v>
      </c>
      <c r="N3" s="539" t="s">
        <v>1152</v>
      </c>
      <c r="O3" s="539" t="s">
        <v>1201</v>
      </c>
      <c r="P3" s="539" t="s">
        <v>1152</v>
      </c>
      <c r="Q3" s="539" t="s">
        <v>1201</v>
      </c>
      <c r="R3" s="539" t="s">
        <v>1152</v>
      </c>
      <c r="S3" s="539" t="s">
        <v>1201</v>
      </c>
      <c r="T3" s="539" t="s">
        <v>1152</v>
      </c>
      <c r="U3" s="539" t="s">
        <v>1201</v>
      </c>
      <c r="V3" s="539" t="s">
        <v>1152</v>
      </c>
      <c r="W3" s="539" t="s">
        <v>1201</v>
      </c>
      <c r="X3" s="539" t="s">
        <v>1152</v>
      </c>
      <c r="Y3" s="539" t="s">
        <v>1201</v>
      </c>
      <c r="Z3" s="539" t="s">
        <v>1152</v>
      </c>
      <c r="AA3" s="539" t="s">
        <v>1201</v>
      </c>
      <c r="AB3" s="539" t="s">
        <v>1152</v>
      </c>
    </row>
    <row r="4" spans="1:28" s="495" customFormat="1" ht="17.25" customHeight="1">
      <c r="A4" s="491"/>
      <c r="B4" s="442" t="s">
        <v>1182</v>
      </c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460"/>
    </row>
    <row r="5" spans="1:28" ht="17.25" customHeight="1">
      <c r="A5" s="491">
        <v>1</v>
      </c>
      <c r="B5" s="444" t="s">
        <v>400</v>
      </c>
      <c r="C5" s="537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536"/>
      <c r="AA5" s="536"/>
      <c r="AB5" s="536"/>
    </row>
    <row r="6" spans="1:28" ht="17.25" customHeight="1">
      <c r="A6" s="491">
        <v>2</v>
      </c>
      <c r="B6" s="444" t="s">
        <v>299</v>
      </c>
      <c r="C6" s="537"/>
      <c r="D6" s="536"/>
      <c r="E6" s="537"/>
      <c r="F6" s="536"/>
      <c r="G6" s="537"/>
      <c r="H6" s="536"/>
      <c r="I6" s="537"/>
      <c r="J6" s="536"/>
      <c r="K6" s="536"/>
      <c r="L6" s="536"/>
      <c r="M6" s="536"/>
      <c r="N6" s="536"/>
      <c r="O6" s="536"/>
      <c r="P6" s="536"/>
      <c r="Q6" s="537">
        <v>32.47</v>
      </c>
      <c r="R6" s="536">
        <v>5</v>
      </c>
      <c r="S6" s="536"/>
      <c r="T6" s="536"/>
      <c r="U6" s="536"/>
      <c r="V6" s="536"/>
      <c r="W6" s="536">
        <v>30</v>
      </c>
      <c r="X6" s="536">
        <v>5</v>
      </c>
      <c r="Y6" s="537"/>
      <c r="Z6" s="536"/>
      <c r="AA6" s="537"/>
      <c r="AB6" s="536"/>
    </row>
    <row r="7" spans="1:28" ht="17.25" customHeight="1">
      <c r="A7" s="491"/>
      <c r="B7" s="442" t="s">
        <v>1149</v>
      </c>
      <c r="C7" s="537"/>
      <c r="D7" s="536"/>
      <c r="E7" s="537"/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7"/>
      <c r="R7" s="536"/>
      <c r="S7" s="536"/>
      <c r="T7" s="536"/>
      <c r="U7" s="536"/>
      <c r="V7" s="536"/>
      <c r="W7" s="537"/>
      <c r="X7" s="536"/>
      <c r="Y7" s="537"/>
      <c r="Z7" s="536"/>
      <c r="AA7" s="537"/>
      <c r="AB7" s="536"/>
    </row>
    <row r="8" spans="1:28" ht="17.25" customHeight="1">
      <c r="A8" s="491">
        <v>3</v>
      </c>
      <c r="B8" s="444" t="s">
        <v>1183</v>
      </c>
      <c r="C8" s="537">
        <v>12</v>
      </c>
      <c r="D8" s="536">
        <v>5</v>
      </c>
      <c r="E8" s="536"/>
      <c r="F8" s="536"/>
      <c r="G8" s="537"/>
      <c r="H8" s="536"/>
      <c r="I8" s="537"/>
      <c r="J8" s="536"/>
      <c r="K8" s="536"/>
      <c r="L8" s="536"/>
      <c r="M8" s="536"/>
      <c r="N8" s="536"/>
      <c r="O8" s="536"/>
      <c r="P8" s="536"/>
      <c r="Q8" s="536"/>
      <c r="R8" s="536"/>
      <c r="S8" s="537"/>
      <c r="T8" s="536"/>
      <c r="U8" s="536"/>
      <c r="V8" s="536"/>
      <c r="W8" s="536">
        <v>16</v>
      </c>
      <c r="X8" s="536">
        <v>5</v>
      </c>
      <c r="Y8" s="537"/>
      <c r="Z8" s="536"/>
      <c r="AA8" s="537"/>
      <c r="AB8" s="536"/>
    </row>
    <row r="9" spans="1:28" ht="17.25" customHeight="1">
      <c r="A9" s="491">
        <v>4</v>
      </c>
      <c r="B9" s="444" t="s">
        <v>261</v>
      </c>
      <c r="C9" s="537"/>
      <c r="D9" s="536"/>
      <c r="E9" s="537"/>
      <c r="F9" s="536"/>
      <c r="G9" s="537"/>
      <c r="H9" s="536"/>
      <c r="I9" s="536"/>
      <c r="J9" s="536"/>
      <c r="K9" s="536"/>
      <c r="L9" s="536"/>
      <c r="M9" s="536"/>
      <c r="N9" s="536"/>
      <c r="O9" s="536"/>
      <c r="P9" s="536"/>
      <c r="Q9" s="536">
        <v>15</v>
      </c>
      <c r="R9" s="536">
        <v>5</v>
      </c>
      <c r="S9" s="536"/>
      <c r="T9" s="536"/>
      <c r="U9" s="536"/>
      <c r="V9" s="536"/>
      <c r="W9" s="536">
        <v>15</v>
      </c>
      <c r="X9" s="536">
        <v>5</v>
      </c>
      <c r="Y9" s="537">
        <v>12</v>
      </c>
      <c r="Z9" s="536">
        <v>5</v>
      </c>
      <c r="AA9" s="537"/>
      <c r="AB9" s="536"/>
    </row>
    <row r="10" spans="1:28" ht="17.25" customHeight="1">
      <c r="A10" s="491"/>
      <c r="B10" s="442" t="s">
        <v>1148</v>
      </c>
      <c r="C10" s="536"/>
      <c r="D10" s="536"/>
      <c r="E10" s="536"/>
      <c r="F10" s="536"/>
      <c r="G10" s="536"/>
      <c r="H10" s="536"/>
      <c r="I10" s="536"/>
      <c r="J10" s="536"/>
      <c r="K10" s="536"/>
      <c r="L10" s="536"/>
      <c r="M10" s="536"/>
      <c r="N10" s="536"/>
      <c r="O10" s="536"/>
      <c r="P10" s="536"/>
      <c r="Q10" s="536"/>
      <c r="R10" s="536"/>
      <c r="S10" s="536"/>
      <c r="T10" s="536"/>
      <c r="U10" s="536"/>
      <c r="V10" s="536"/>
      <c r="W10" s="536"/>
      <c r="X10" s="536"/>
      <c r="Y10" s="536"/>
      <c r="Z10" s="536"/>
      <c r="AA10" s="536"/>
      <c r="AB10" s="536"/>
    </row>
    <row r="11" spans="1:28" ht="17.25" customHeight="1">
      <c r="A11" s="491">
        <v>5</v>
      </c>
      <c r="B11" s="444" t="s">
        <v>1184</v>
      </c>
      <c r="C11" s="536">
        <v>30</v>
      </c>
      <c r="D11" s="536">
        <v>5</v>
      </c>
      <c r="E11" s="536">
        <v>35.5</v>
      </c>
      <c r="F11" s="536">
        <v>5</v>
      </c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6">
        <v>36.75</v>
      </c>
      <c r="R11" s="536">
        <v>5</v>
      </c>
      <c r="S11" s="536"/>
      <c r="T11" s="536"/>
      <c r="U11" s="536">
        <v>42.5</v>
      </c>
      <c r="V11" s="536">
        <v>5</v>
      </c>
      <c r="W11" s="536"/>
      <c r="X11" s="536"/>
      <c r="Y11" s="536"/>
      <c r="Z11" s="536"/>
      <c r="AA11" s="536">
        <v>30.56</v>
      </c>
      <c r="AB11" s="536">
        <v>5</v>
      </c>
    </row>
    <row r="12" spans="1:28" ht="17.25" customHeight="1">
      <c r="A12" s="491">
        <v>6</v>
      </c>
      <c r="B12" s="444" t="s">
        <v>1097</v>
      </c>
      <c r="C12" s="537">
        <v>32.1</v>
      </c>
      <c r="D12" s="536">
        <v>5</v>
      </c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7">
        <v>34.5</v>
      </c>
      <c r="R12" s="536">
        <v>5</v>
      </c>
      <c r="S12" s="536"/>
      <c r="T12" s="536"/>
      <c r="U12" s="536">
        <v>35.200000000000003</v>
      </c>
      <c r="V12" s="536">
        <v>5</v>
      </c>
      <c r="W12" s="537">
        <v>31.2</v>
      </c>
      <c r="X12" s="536">
        <v>5</v>
      </c>
      <c r="Y12" s="537"/>
      <c r="Z12" s="536"/>
      <c r="AA12" s="537"/>
      <c r="AB12" s="536"/>
    </row>
    <row r="13" spans="1:28" ht="17.25" customHeight="1">
      <c r="A13" s="491">
        <v>7</v>
      </c>
      <c r="B13" s="444" t="s">
        <v>399</v>
      </c>
      <c r="C13" s="536">
        <v>35.200000000000003</v>
      </c>
      <c r="D13" s="536">
        <v>5</v>
      </c>
      <c r="E13" s="536"/>
      <c r="F13" s="536"/>
      <c r="G13" s="536">
        <v>42.2</v>
      </c>
      <c r="H13" s="536">
        <v>5</v>
      </c>
      <c r="I13" s="536">
        <v>35.4</v>
      </c>
      <c r="J13" s="536">
        <v>5</v>
      </c>
      <c r="K13" s="536"/>
      <c r="L13" s="536"/>
      <c r="M13" s="536"/>
      <c r="N13" s="536"/>
      <c r="O13" s="536"/>
      <c r="P13" s="536"/>
      <c r="Q13" s="536"/>
      <c r="R13" s="536"/>
      <c r="S13" s="536"/>
      <c r="T13" s="536"/>
      <c r="U13" s="536"/>
      <c r="V13" s="536"/>
      <c r="W13" s="536"/>
      <c r="X13" s="536"/>
      <c r="Y13" s="536">
        <v>36.799999999999997</v>
      </c>
      <c r="Z13" s="536">
        <v>5</v>
      </c>
      <c r="AA13" s="536">
        <v>45.3</v>
      </c>
      <c r="AB13" s="536">
        <v>5</v>
      </c>
    </row>
    <row r="14" spans="1:28" ht="17.25" customHeight="1">
      <c r="A14" s="491"/>
      <c r="B14" s="442" t="s">
        <v>1185</v>
      </c>
      <c r="C14" s="537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/>
      <c r="Q14" s="537"/>
      <c r="R14" s="536"/>
      <c r="S14" s="536"/>
      <c r="T14" s="536"/>
      <c r="U14" s="536"/>
      <c r="V14" s="536"/>
      <c r="W14" s="537"/>
      <c r="X14" s="536"/>
      <c r="Y14" s="536"/>
      <c r="Z14" s="536"/>
      <c r="AA14" s="536"/>
      <c r="AB14" s="536"/>
    </row>
    <row r="15" spans="1:28" ht="17.25" customHeight="1">
      <c r="A15" s="491">
        <v>8</v>
      </c>
      <c r="B15" s="444" t="s">
        <v>213</v>
      </c>
      <c r="C15" s="536">
        <v>15</v>
      </c>
      <c r="D15" s="536">
        <v>5</v>
      </c>
      <c r="E15" s="536"/>
      <c r="F15" s="536"/>
      <c r="G15" s="537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6"/>
      <c r="Y15" s="536"/>
      <c r="Z15" s="536"/>
      <c r="AA15" s="536"/>
      <c r="AB15" s="536"/>
    </row>
    <row r="16" spans="1:28" ht="20.25" customHeight="1">
      <c r="A16" s="491">
        <v>9</v>
      </c>
      <c r="B16" s="444" t="s">
        <v>681</v>
      </c>
      <c r="C16" s="536">
        <v>35</v>
      </c>
      <c r="D16" s="536">
        <v>5</v>
      </c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>
        <v>40</v>
      </c>
      <c r="V16" s="536">
        <v>5</v>
      </c>
      <c r="W16" s="536"/>
      <c r="X16" s="536"/>
      <c r="Y16" s="536"/>
      <c r="Z16" s="536"/>
      <c r="AA16" s="536">
        <v>35</v>
      </c>
      <c r="AB16" s="536">
        <v>5</v>
      </c>
    </row>
    <row r="17" spans="1:28" ht="17.25" customHeight="1">
      <c r="A17" s="491">
        <v>10</v>
      </c>
      <c r="B17" s="444" t="s">
        <v>986</v>
      </c>
      <c r="C17" s="536">
        <v>25</v>
      </c>
      <c r="D17" s="536">
        <v>5</v>
      </c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536"/>
      <c r="P17" s="536"/>
      <c r="Q17" s="536">
        <v>10</v>
      </c>
      <c r="R17" s="536">
        <v>5</v>
      </c>
      <c r="S17" s="536"/>
      <c r="T17" s="536"/>
      <c r="U17" s="536">
        <v>25</v>
      </c>
      <c r="V17" s="536">
        <v>5</v>
      </c>
      <c r="W17" s="536">
        <v>30</v>
      </c>
      <c r="X17" s="536">
        <v>5</v>
      </c>
      <c r="Y17" s="536">
        <v>25</v>
      </c>
      <c r="Z17" s="536">
        <v>5</v>
      </c>
      <c r="AA17" s="536">
        <v>30</v>
      </c>
      <c r="AB17" s="536">
        <v>5</v>
      </c>
    </row>
    <row r="18" spans="1:28" ht="17.25" customHeight="1">
      <c r="A18" s="491">
        <v>11</v>
      </c>
      <c r="B18" s="444" t="s">
        <v>372</v>
      </c>
      <c r="C18" s="536">
        <v>30</v>
      </c>
      <c r="D18" s="536">
        <v>5</v>
      </c>
      <c r="E18" s="536"/>
      <c r="F18" s="536"/>
      <c r="G18" s="536"/>
      <c r="H18" s="536"/>
      <c r="I18" s="536">
        <v>40</v>
      </c>
      <c r="J18" s="536">
        <v>5</v>
      </c>
      <c r="K18" s="536">
        <v>22</v>
      </c>
      <c r="L18" s="536">
        <v>5</v>
      </c>
      <c r="M18" s="536">
        <v>27</v>
      </c>
      <c r="N18" s="536">
        <v>5</v>
      </c>
      <c r="O18" s="536">
        <v>45</v>
      </c>
      <c r="P18" s="536">
        <v>5</v>
      </c>
      <c r="Q18" s="536"/>
      <c r="R18" s="536"/>
      <c r="S18" s="536">
        <v>20</v>
      </c>
      <c r="T18" s="536">
        <v>5</v>
      </c>
      <c r="U18" s="536"/>
      <c r="V18" s="536"/>
      <c r="W18" s="536"/>
      <c r="X18" s="536"/>
      <c r="Y18" s="536"/>
      <c r="Z18" s="536"/>
      <c r="AA18" s="536"/>
      <c r="AB18" s="536"/>
    </row>
    <row r="19" spans="1:28" ht="17.25" customHeight="1">
      <c r="A19" s="491">
        <v>12</v>
      </c>
      <c r="B19" s="444" t="s">
        <v>175</v>
      </c>
      <c r="C19" s="537">
        <v>30</v>
      </c>
      <c r="D19" s="536">
        <v>5</v>
      </c>
      <c r="E19" s="537"/>
      <c r="F19" s="536"/>
      <c r="G19" s="536">
        <v>30</v>
      </c>
      <c r="H19" s="536">
        <v>5</v>
      </c>
      <c r="I19" s="536">
        <v>30</v>
      </c>
      <c r="J19" s="536">
        <v>5</v>
      </c>
      <c r="K19" s="536"/>
      <c r="L19" s="536"/>
      <c r="M19" s="536"/>
      <c r="N19" s="536"/>
      <c r="O19" s="536"/>
      <c r="P19" s="536"/>
      <c r="Q19" s="537"/>
      <c r="R19" s="536"/>
      <c r="S19" s="536">
        <v>30</v>
      </c>
      <c r="T19" s="536">
        <v>5</v>
      </c>
      <c r="U19" s="537">
        <v>30</v>
      </c>
      <c r="V19" s="536">
        <v>5</v>
      </c>
      <c r="W19" s="536"/>
      <c r="X19" s="536"/>
      <c r="Y19" s="536">
        <v>33</v>
      </c>
      <c r="Z19" s="536">
        <v>5</v>
      </c>
      <c r="AA19" s="536"/>
      <c r="AB19" s="536"/>
    </row>
    <row r="20" spans="1:28" ht="17.25" customHeight="1">
      <c r="A20" s="491"/>
      <c r="B20" s="442" t="s">
        <v>1188</v>
      </c>
      <c r="C20" s="537"/>
      <c r="D20" s="536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536"/>
      <c r="P20" s="536"/>
      <c r="Q20" s="537"/>
      <c r="R20" s="536"/>
      <c r="S20" s="536"/>
      <c r="T20" s="536"/>
      <c r="U20" s="536"/>
      <c r="V20" s="536"/>
      <c r="W20" s="537"/>
      <c r="X20" s="536"/>
      <c r="Y20" s="537"/>
      <c r="Z20" s="536"/>
      <c r="AA20" s="537"/>
      <c r="AB20" s="536"/>
    </row>
    <row r="21" spans="1:28" ht="17.25" customHeight="1">
      <c r="A21" s="491">
        <v>13</v>
      </c>
      <c r="B21" s="444" t="s">
        <v>1096</v>
      </c>
      <c r="C21" s="537">
        <v>25</v>
      </c>
      <c r="D21" s="536">
        <v>5</v>
      </c>
      <c r="E21" s="536"/>
      <c r="F21" s="536"/>
      <c r="G21" s="536"/>
      <c r="H21" s="536"/>
      <c r="I21" s="536"/>
      <c r="J21" s="536"/>
      <c r="K21" s="536"/>
      <c r="L21" s="536"/>
      <c r="M21" s="536"/>
      <c r="N21" s="536"/>
      <c r="O21" s="536"/>
      <c r="P21" s="536"/>
      <c r="Q21" s="536"/>
      <c r="R21" s="536"/>
      <c r="S21" s="536"/>
      <c r="T21" s="536"/>
      <c r="U21" s="536"/>
      <c r="V21" s="536"/>
      <c r="W21" s="537">
        <v>25</v>
      </c>
      <c r="X21" s="536">
        <v>5</v>
      </c>
      <c r="Y21" s="536"/>
      <c r="Z21" s="536"/>
      <c r="AA21" s="536"/>
      <c r="AB21" s="536"/>
    </row>
    <row r="22" spans="1:28" ht="17.25" customHeight="1">
      <c r="A22" s="491">
        <v>14</v>
      </c>
      <c r="B22" s="444" t="s">
        <v>216</v>
      </c>
      <c r="C22" s="537">
        <v>24</v>
      </c>
      <c r="D22" s="536">
        <v>5</v>
      </c>
      <c r="E22" s="536"/>
      <c r="F22" s="536"/>
      <c r="G22" s="536"/>
      <c r="H22" s="536"/>
      <c r="I22" s="537"/>
      <c r="J22" s="536"/>
      <c r="K22" s="537"/>
      <c r="L22" s="536"/>
      <c r="M22" s="537"/>
      <c r="N22" s="536"/>
      <c r="O22" s="537"/>
      <c r="P22" s="536"/>
      <c r="Q22" s="536">
        <v>28</v>
      </c>
      <c r="R22" s="536">
        <v>5</v>
      </c>
      <c r="S22" s="537"/>
      <c r="T22" s="536"/>
      <c r="U22" s="536">
        <v>15</v>
      </c>
      <c r="V22" s="536">
        <v>5</v>
      </c>
      <c r="W22" s="537"/>
      <c r="X22" s="536"/>
      <c r="Y22" s="536">
        <v>35</v>
      </c>
      <c r="Z22" s="536">
        <v>5</v>
      </c>
      <c r="AA22" s="536"/>
      <c r="AB22" s="536"/>
    </row>
    <row r="23" spans="1:28" ht="17.25" customHeight="1">
      <c r="A23" s="491">
        <v>15</v>
      </c>
      <c r="B23" s="444" t="s">
        <v>288</v>
      </c>
      <c r="C23" s="537">
        <v>10</v>
      </c>
      <c r="D23" s="536">
        <v>5</v>
      </c>
      <c r="E23" s="536">
        <v>25</v>
      </c>
      <c r="F23" s="536">
        <v>5</v>
      </c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</row>
    <row r="24" spans="1:28" ht="17.25" customHeight="1">
      <c r="A24" s="491"/>
      <c r="B24" s="442" t="s">
        <v>1189</v>
      </c>
      <c r="C24" s="536"/>
      <c r="D24" s="536"/>
      <c r="E24" s="536"/>
      <c r="F24" s="536"/>
      <c r="G24" s="536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</row>
    <row r="25" spans="1:28" ht="17.25" customHeight="1">
      <c r="A25" s="491">
        <v>16</v>
      </c>
      <c r="B25" s="444" t="s">
        <v>1070</v>
      </c>
      <c r="C25" s="536"/>
      <c r="D25" s="536"/>
      <c r="E25" s="536">
        <v>10</v>
      </c>
      <c r="F25" s="536">
        <v>5</v>
      </c>
      <c r="G25" s="536">
        <v>28</v>
      </c>
      <c r="H25" s="536">
        <v>5</v>
      </c>
      <c r="I25" s="536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>
        <v>14</v>
      </c>
      <c r="V25" s="536">
        <v>5</v>
      </c>
      <c r="W25" s="536"/>
      <c r="X25" s="536"/>
      <c r="Y25" s="536"/>
      <c r="Z25" s="536"/>
      <c r="AA25" s="536"/>
      <c r="AB25" s="536"/>
    </row>
    <row r="26" spans="1:28" ht="17.25" customHeight="1">
      <c r="A26" s="491">
        <v>17</v>
      </c>
      <c r="B26" s="444" t="s">
        <v>260</v>
      </c>
      <c r="C26" s="537"/>
      <c r="D26" s="537"/>
      <c r="E26" s="536"/>
      <c r="F26" s="536"/>
      <c r="G26" s="536"/>
      <c r="H26" s="536"/>
      <c r="I26" s="536"/>
      <c r="J26" s="536"/>
      <c r="K26" s="536"/>
      <c r="L26" s="536"/>
      <c r="M26" s="536"/>
      <c r="N26" s="536"/>
      <c r="O26" s="536"/>
      <c r="P26" s="536"/>
      <c r="Q26" s="537"/>
      <c r="R26" s="536"/>
      <c r="S26" s="536"/>
      <c r="T26" s="536"/>
      <c r="U26" s="536">
        <v>14</v>
      </c>
      <c r="V26" s="536">
        <v>5</v>
      </c>
      <c r="W26" s="537"/>
      <c r="X26" s="536"/>
      <c r="Y26" s="536"/>
      <c r="Z26" s="536"/>
      <c r="AA26" s="536"/>
      <c r="AB26" s="536"/>
    </row>
    <row r="27" spans="1:28" ht="17.25" customHeight="1">
      <c r="A27" s="491">
        <v>18</v>
      </c>
      <c r="B27" s="444" t="s">
        <v>49</v>
      </c>
      <c r="C27" s="537">
        <v>53</v>
      </c>
      <c r="D27" s="536">
        <v>5</v>
      </c>
      <c r="E27" s="536"/>
      <c r="F27" s="536"/>
      <c r="G27" s="536">
        <v>37</v>
      </c>
      <c r="H27" s="536">
        <v>5</v>
      </c>
      <c r="I27" s="536"/>
      <c r="J27" s="536"/>
      <c r="K27" s="536"/>
      <c r="L27" s="536"/>
      <c r="M27" s="536"/>
      <c r="N27" s="536"/>
      <c r="O27" s="536"/>
      <c r="P27" s="536"/>
      <c r="Q27" s="536">
        <v>15</v>
      </c>
      <c r="R27" s="536">
        <v>5</v>
      </c>
      <c r="S27" s="536"/>
      <c r="T27" s="536"/>
      <c r="U27" s="536"/>
      <c r="V27" s="536"/>
      <c r="W27" s="537">
        <v>25</v>
      </c>
      <c r="X27" s="536">
        <v>5</v>
      </c>
      <c r="Y27" s="536">
        <v>46</v>
      </c>
      <c r="Z27" s="536">
        <v>5</v>
      </c>
      <c r="AA27" s="536">
        <v>40</v>
      </c>
      <c r="AB27" s="536">
        <v>5</v>
      </c>
    </row>
    <row r="28" spans="1:28" ht="17.25" customHeight="1">
      <c r="A28" s="491">
        <v>19</v>
      </c>
      <c r="B28" s="444" t="s">
        <v>370</v>
      </c>
      <c r="C28" s="537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</row>
    <row r="29" spans="1:28" ht="17.25" customHeight="1">
      <c r="A29" s="491"/>
      <c r="B29" s="442" t="s">
        <v>1190</v>
      </c>
      <c r="C29" s="537"/>
      <c r="D29" s="536"/>
      <c r="E29" s="537"/>
      <c r="F29" s="536"/>
      <c r="G29" s="537"/>
      <c r="H29" s="536"/>
      <c r="I29" s="536"/>
      <c r="J29" s="536"/>
      <c r="K29" s="536"/>
      <c r="L29" s="536"/>
      <c r="M29" s="536"/>
      <c r="N29" s="536"/>
      <c r="O29" s="536"/>
      <c r="P29" s="536"/>
      <c r="Q29" s="536"/>
      <c r="R29" s="536"/>
      <c r="S29" s="536"/>
      <c r="T29" s="536"/>
      <c r="U29" s="536"/>
      <c r="V29" s="536"/>
      <c r="W29" s="536"/>
      <c r="X29" s="536"/>
      <c r="Y29" s="537"/>
      <c r="Z29" s="536"/>
      <c r="AA29" s="537"/>
      <c r="AB29" s="536"/>
    </row>
    <row r="30" spans="1:28" ht="17.25" customHeight="1">
      <c r="A30" s="491">
        <v>20</v>
      </c>
      <c r="B30" s="444" t="s">
        <v>298</v>
      </c>
      <c r="C30" s="537">
        <v>55</v>
      </c>
      <c r="D30" s="536">
        <v>5</v>
      </c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>
        <v>22</v>
      </c>
      <c r="R30" s="537">
        <v>5</v>
      </c>
      <c r="S30" s="537"/>
      <c r="T30" s="537"/>
      <c r="U30" s="537">
        <v>18</v>
      </c>
      <c r="V30" s="537">
        <v>5</v>
      </c>
      <c r="W30" s="537"/>
      <c r="X30" s="537"/>
      <c r="Y30" s="537"/>
      <c r="Z30" s="537"/>
      <c r="AA30" s="537"/>
      <c r="AB30" s="537"/>
    </row>
    <row r="31" spans="1:28" ht="17.25" customHeight="1">
      <c r="A31" s="491">
        <v>21</v>
      </c>
      <c r="B31" s="444" t="s">
        <v>300</v>
      </c>
      <c r="C31" s="536">
        <v>53</v>
      </c>
      <c r="D31" s="536">
        <v>5</v>
      </c>
      <c r="E31" s="536"/>
      <c r="F31" s="536"/>
      <c r="G31" s="536"/>
      <c r="H31" s="536"/>
      <c r="I31" s="536"/>
      <c r="J31" s="536"/>
      <c r="K31" s="536"/>
      <c r="L31" s="536"/>
      <c r="M31" s="536"/>
      <c r="N31" s="536"/>
      <c r="O31" s="536"/>
      <c r="P31" s="536"/>
      <c r="Q31" s="536">
        <v>10</v>
      </c>
      <c r="R31" s="536">
        <v>5</v>
      </c>
      <c r="S31" s="536"/>
      <c r="T31" s="536"/>
      <c r="U31" s="536">
        <v>16</v>
      </c>
      <c r="V31" s="536">
        <v>5</v>
      </c>
      <c r="W31" s="536">
        <v>15</v>
      </c>
      <c r="X31" s="536">
        <v>5</v>
      </c>
      <c r="Y31" s="536">
        <v>18</v>
      </c>
      <c r="Z31" s="536">
        <v>5</v>
      </c>
      <c r="AA31" s="536"/>
      <c r="AB31" s="536"/>
    </row>
    <row r="32" spans="1:28" ht="17.25" customHeight="1">
      <c r="A32" s="491">
        <v>22</v>
      </c>
      <c r="B32" s="444" t="s">
        <v>523</v>
      </c>
      <c r="C32" s="536">
        <v>52</v>
      </c>
      <c r="D32" s="536">
        <v>5</v>
      </c>
      <c r="E32" s="536">
        <v>23</v>
      </c>
      <c r="F32" s="536">
        <v>5</v>
      </c>
      <c r="G32" s="536">
        <v>13</v>
      </c>
      <c r="H32" s="536">
        <v>5</v>
      </c>
      <c r="I32" s="536"/>
      <c r="J32" s="536"/>
      <c r="K32" s="536"/>
      <c r="L32" s="536"/>
      <c r="M32" s="536"/>
      <c r="N32" s="536"/>
      <c r="O32" s="536"/>
      <c r="P32" s="536"/>
      <c r="Q32" s="536">
        <v>20</v>
      </c>
      <c r="R32" s="536">
        <v>5</v>
      </c>
      <c r="S32" s="536"/>
      <c r="T32" s="536"/>
      <c r="U32" s="536"/>
      <c r="V32" s="536"/>
      <c r="W32" s="536">
        <v>14</v>
      </c>
      <c r="X32" s="536">
        <v>5</v>
      </c>
      <c r="Y32" s="536">
        <v>11</v>
      </c>
      <c r="Z32" s="536">
        <v>5</v>
      </c>
      <c r="AA32" s="536"/>
      <c r="AB32" s="536"/>
    </row>
    <row r="33" spans="1:28" ht="17.25" customHeight="1">
      <c r="A33" s="491">
        <v>23</v>
      </c>
      <c r="B33" s="444" t="s">
        <v>102</v>
      </c>
      <c r="C33" s="537">
        <v>51</v>
      </c>
      <c r="D33" s="536">
        <v>5</v>
      </c>
      <c r="E33" s="537"/>
      <c r="F33" s="536"/>
      <c r="G33" s="537"/>
      <c r="H33" s="536"/>
      <c r="I33" s="536"/>
      <c r="J33" s="536"/>
      <c r="K33" s="536"/>
      <c r="L33" s="536"/>
      <c r="M33" s="536"/>
      <c r="N33" s="536"/>
      <c r="O33" s="536"/>
      <c r="P33" s="536"/>
      <c r="Q33" s="537"/>
      <c r="R33" s="536"/>
      <c r="S33" s="537"/>
      <c r="T33" s="536"/>
      <c r="U33" s="536"/>
      <c r="V33" s="536"/>
      <c r="W33" s="536">
        <v>13</v>
      </c>
      <c r="X33" s="536">
        <v>5</v>
      </c>
      <c r="Y33" s="537">
        <v>23</v>
      </c>
      <c r="Z33" s="536">
        <v>5</v>
      </c>
      <c r="AA33" s="537"/>
      <c r="AB33" s="536"/>
    </row>
    <row r="34" spans="1:28" ht="19.5" customHeight="1">
      <c r="A34" s="491"/>
      <c r="B34" s="442" t="s">
        <v>1192</v>
      </c>
      <c r="C34" s="537"/>
      <c r="D34" s="536"/>
      <c r="E34" s="536"/>
      <c r="F34" s="536"/>
      <c r="G34" s="537"/>
      <c r="H34" s="536"/>
      <c r="I34" s="536"/>
      <c r="J34" s="536"/>
      <c r="K34" s="536"/>
      <c r="L34" s="536"/>
      <c r="M34" s="536"/>
      <c r="N34" s="536"/>
      <c r="O34" s="536"/>
      <c r="P34" s="536"/>
      <c r="Q34" s="537"/>
      <c r="R34" s="536"/>
      <c r="S34" s="536"/>
      <c r="T34" s="536"/>
      <c r="U34" s="537"/>
      <c r="V34" s="536"/>
      <c r="W34" s="537"/>
      <c r="X34" s="536"/>
      <c r="Y34" s="536"/>
      <c r="Z34" s="536"/>
      <c r="AA34" s="536"/>
      <c r="AB34" s="536"/>
    </row>
    <row r="35" spans="1:28" ht="17.25" customHeight="1">
      <c r="A35" s="491">
        <v>24</v>
      </c>
      <c r="B35" s="444" t="s">
        <v>1394</v>
      </c>
      <c r="C35" s="536">
        <v>35.299999999999997</v>
      </c>
      <c r="D35" s="536">
        <v>5</v>
      </c>
      <c r="E35" s="536"/>
      <c r="F35" s="536"/>
      <c r="G35" s="536"/>
      <c r="H35" s="536"/>
      <c r="I35" s="536"/>
      <c r="J35" s="536"/>
      <c r="K35" s="536"/>
      <c r="L35" s="536"/>
      <c r="M35" s="536"/>
      <c r="N35" s="536"/>
      <c r="O35" s="536"/>
      <c r="P35" s="536"/>
      <c r="Q35" s="536"/>
      <c r="R35" s="536"/>
      <c r="S35" s="536"/>
      <c r="T35" s="536"/>
      <c r="U35" s="536"/>
      <c r="V35" s="536"/>
      <c r="W35" s="536">
        <v>35</v>
      </c>
      <c r="X35" s="536">
        <v>5</v>
      </c>
      <c r="Y35" s="536"/>
      <c r="Z35" s="536"/>
      <c r="AA35" s="536"/>
      <c r="AB35" s="536"/>
    </row>
    <row r="36" spans="1:28" ht="17.25" customHeight="1">
      <c r="A36" s="491">
        <v>25</v>
      </c>
      <c r="B36" s="444" t="s">
        <v>472</v>
      </c>
      <c r="C36" s="536">
        <v>36.9</v>
      </c>
      <c r="D36" s="536">
        <v>5</v>
      </c>
      <c r="E36" s="536">
        <v>37.799999999999997</v>
      </c>
      <c r="F36" s="536">
        <v>5</v>
      </c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>
        <v>35.5</v>
      </c>
      <c r="R36" s="536">
        <v>5</v>
      </c>
      <c r="S36" s="536"/>
      <c r="T36" s="536"/>
      <c r="U36" s="536"/>
      <c r="V36" s="536"/>
      <c r="W36" s="536">
        <v>32.1</v>
      </c>
      <c r="X36" s="536">
        <v>5</v>
      </c>
      <c r="Y36" s="536">
        <v>29.8</v>
      </c>
      <c r="Z36" s="536">
        <v>5</v>
      </c>
      <c r="AA36" s="536"/>
      <c r="AB36" s="536"/>
    </row>
    <row r="37" spans="1:28" ht="17.25" customHeight="1">
      <c r="A37" s="491"/>
      <c r="B37" s="442" t="s">
        <v>1193</v>
      </c>
      <c r="C37" s="537"/>
      <c r="D37" s="536"/>
      <c r="E37" s="536"/>
      <c r="F37" s="536"/>
      <c r="G37" s="537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6"/>
      <c r="U37" s="536"/>
      <c r="V37" s="536"/>
      <c r="W37" s="537"/>
      <c r="X37" s="536"/>
      <c r="Y37" s="537"/>
      <c r="Z37" s="536"/>
      <c r="AA37" s="537"/>
      <c r="AB37" s="536"/>
    </row>
    <row r="38" spans="1:28" ht="17.25" customHeight="1">
      <c r="A38" s="491">
        <v>26</v>
      </c>
      <c r="B38" s="444" t="s">
        <v>1395</v>
      </c>
      <c r="C38" s="537"/>
      <c r="D38" s="536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>
        <v>18</v>
      </c>
      <c r="X38" s="536">
        <v>5</v>
      </c>
      <c r="Y38" s="536"/>
      <c r="Z38" s="536"/>
      <c r="AA38" s="536"/>
      <c r="AB38" s="536"/>
    </row>
    <row r="39" spans="1:28" ht="18" customHeight="1">
      <c r="A39" s="491">
        <v>27</v>
      </c>
      <c r="B39" s="444" t="s">
        <v>415</v>
      </c>
      <c r="C39" s="536">
        <v>18</v>
      </c>
      <c r="D39" s="536">
        <v>5</v>
      </c>
      <c r="E39" s="536"/>
      <c r="F39" s="536"/>
      <c r="G39" s="536">
        <v>15</v>
      </c>
      <c r="H39" s="536">
        <v>5</v>
      </c>
      <c r="I39" s="536"/>
      <c r="J39" s="536"/>
      <c r="K39" s="536"/>
      <c r="L39" s="536"/>
      <c r="M39" s="536"/>
      <c r="N39" s="536"/>
      <c r="O39" s="536"/>
      <c r="P39" s="536"/>
      <c r="Q39" s="536"/>
      <c r="R39" s="536"/>
      <c r="S39" s="536"/>
      <c r="T39" s="536"/>
      <c r="U39" s="536"/>
      <c r="V39" s="536"/>
      <c r="W39" s="536"/>
      <c r="X39" s="536"/>
      <c r="Y39" s="536">
        <v>35</v>
      </c>
      <c r="Z39" s="536">
        <v>5</v>
      </c>
      <c r="AA39" s="536"/>
      <c r="AB39" s="536"/>
    </row>
    <row r="40" spans="1:28" ht="17.25" customHeight="1">
      <c r="A40" s="491"/>
      <c r="B40" s="442" t="s">
        <v>1194</v>
      </c>
      <c r="C40" s="536"/>
      <c r="D40" s="536"/>
      <c r="E40" s="536"/>
      <c r="F40" s="536"/>
      <c r="G40" s="536"/>
      <c r="H40" s="536"/>
      <c r="I40" s="536"/>
      <c r="J40" s="536"/>
      <c r="K40" s="536"/>
      <c r="L40" s="536"/>
      <c r="M40" s="536"/>
      <c r="N40" s="536"/>
      <c r="O40" s="536"/>
      <c r="P40" s="536"/>
      <c r="Q40" s="536"/>
      <c r="R40" s="536"/>
      <c r="S40" s="536"/>
      <c r="T40" s="536"/>
      <c r="U40" s="536"/>
      <c r="V40" s="536"/>
      <c r="W40" s="536"/>
      <c r="X40" s="536"/>
      <c r="Y40" s="536"/>
      <c r="Z40" s="536"/>
      <c r="AA40" s="536"/>
      <c r="AB40" s="536"/>
    </row>
    <row r="41" spans="1:28" ht="17.25" customHeight="1">
      <c r="A41" s="491">
        <v>28</v>
      </c>
      <c r="B41" s="444" t="s">
        <v>3</v>
      </c>
      <c r="C41" s="536">
        <v>15</v>
      </c>
      <c r="D41" s="536">
        <v>5</v>
      </c>
      <c r="E41" s="536"/>
      <c r="F41" s="536"/>
      <c r="G41" s="536"/>
      <c r="H41" s="536"/>
      <c r="I41" s="536"/>
      <c r="J41" s="536"/>
      <c r="K41" s="536"/>
      <c r="L41" s="536"/>
      <c r="M41" s="536"/>
      <c r="N41" s="536"/>
      <c r="O41" s="536"/>
      <c r="P41" s="536"/>
      <c r="Q41" s="536"/>
      <c r="R41" s="536"/>
      <c r="S41" s="536"/>
      <c r="T41" s="536"/>
      <c r="U41" s="536"/>
      <c r="V41" s="536"/>
      <c r="W41" s="536">
        <v>19</v>
      </c>
      <c r="X41" s="536">
        <v>5</v>
      </c>
      <c r="Y41" s="536"/>
      <c r="Z41" s="536"/>
      <c r="AA41" s="536"/>
      <c r="AB41" s="536"/>
    </row>
    <row r="42" spans="1:28" ht="17.25" customHeight="1">
      <c r="A42" s="491">
        <v>29</v>
      </c>
      <c r="B42" s="444" t="s">
        <v>2</v>
      </c>
      <c r="C42" s="537">
        <v>17</v>
      </c>
      <c r="D42" s="536">
        <v>5</v>
      </c>
      <c r="E42" s="536">
        <v>15</v>
      </c>
      <c r="F42" s="536">
        <v>5</v>
      </c>
      <c r="G42" s="536"/>
      <c r="H42" s="536"/>
      <c r="I42" s="536">
        <v>17</v>
      </c>
      <c r="J42" s="536">
        <v>5</v>
      </c>
      <c r="K42" s="536"/>
      <c r="L42" s="536"/>
      <c r="M42" s="536"/>
      <c r="N42" s="536"/>
      <c r="O42" s="536"/>
      <c r="P42" s="536"/>
      <c r="Q42" s="537">
        <v>15</v>
      </c>
      <c r="R42" s="536">
        <v>5</v>
      </c>
      <c r="S42" s="536"/>
      <c r="T42" s="536"/>
      <c r="U42" s="536"/>
      <c r="V42" s="536"/>
      <c r="W42" s="537">
        <v>23</v>
      </c>
      <c r="X42" s="536">
        <v>5</v>
      </c>
      <c r="Y42" s="537"/>
      <c r="Z42" s="536"/>
      <c r="AA42" s="537"/>
      <c r="AB42" s="536"/>
    </row>
    <row r="43" spans="1:28" ht="17.25" customHeight="1">
      <c r="A43" s="491"/>
      <c r="B43" s="442" t="s">
        <v>1150</v>
      </c>
      <c r="C43" s="536"/>
      <c r="D43" s="536"/>
      <c r="E43" s="536"/>
      <c r="F43" s="536"/>
      <c r="G43" s="536"/>
      <c r="H43" s="536"/>
      <c r="I43" s="536"/>
      <c r="J43" s="536"/>
      <c r="K43" s="536"/>
      <c r="L43" s="536"/>
      <c r="M43" s="536"/>
      <c r="N43" s="536"/>
      <c r="O43" s="536"/>
      <c r="P43" s="536"/>
      <c r="Q43" s="536"/>
      <c r="R43" s="536"/>
      <c r="S43" s="536"/>
      <c r="T43" s="536"/>
      <c r="U43" s="536"/>
      <c r="V43" s="536"/>
      <c r="W43" s="536"/>
      <c r="X43" s="536"/>
      <c r="Y43" s="536"/>
      <c r="Z43" s="536"/>
      <c r="AA43" s="536"/>
      <c r="AB43" s="536"/>
    </row>
    <row r="44" spans="1:28" ht="17.25" customHeight="1">
      <c r="A44" s="491">
        <v>30</v>
      </c>
      <c r="B44" s="444" t="s">
        <v>413</v>
      </c>
      <c r="C44" s="536">
        <v>12</v>
      </c>
      <c r="D44" s="536">
        <v>5</v>
      </c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36"/>
      <c r="Q44" s="536"/>
      <c r="R44" s="536"/>
      <c r="S44" s="536"/>
      <c r="T44" s="536"/>
      <c r="U44" s="536"/>
      <c r="V44" s="536"/>
      <c r="W44" s="536"/>
      <c r="X44" s="536"/>
      <c r="Y44" s="536"/>
      <c r="Z44" s="536"/>
      <c r="AA44" s="536"/>
      <c r="AB44" s="536"/>
    </row>
    <row r="45" spans="1:28" ht="17.25" customHeight="1">
      <c r="A45" s="491">
        <v>31</v>
      </c>
      <c r="B45" s="444" t="s">
        <v>414</v>
      </c>
      <c r="C45" s="536">
        <v>12</v>
      </c>
      <c r="D45" s="536">
        <v>5</v>
      </c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6"/>
      <c r="P45" s="536"/>
      <c r="Q45" s="536">
        <v>18</v>
      </c>
      <c r="R45" s="536">
        <v>5</v>
      </c>
      <c r="S45" s="536"/>
      <c r="T45" s="536"/>
      <c r="U45" s="536"/>
      <c r="V45" s="536"/>
      <c r="W45" s="536">
        <v>12</v>
      </c>
      <c r="X45" s="536">
        <v>5</v>
      </c>
      <c r="Y45" s="536">
        <v>12</v>
      </c>
      <c r="Z45" s="536">
        <v>5</v>
      </c>
      <c r="AA45" s="536"/>
      <c r="AB45" s="536"/>
    </row>
    <row r="46" spans="1:28" ht="17.25" customHeight="1">
      <c r="A46" s="491">
        <v>32</v>
      </c>
      <c r="B46" s="444" t="s">
        <v>301</v>
      </c>
      <c r="C46" s="536">
        <v>20</v>
      </c>
      <c r="D46" s="536">
        <v>5</v>
      </c>
      <c r="E46" s="537"/>
      <c r="F46" s="536"/>
      <c r="G46" s="536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6"/>
      <c r="U46" s="536"/>
      <c r="V46" s="536"/>
      <c r="W46" s="536">
        <v>21</v>
      </c>
      <c r="X46" s="536">
        <v>5</v>
      </c>
      <c r="Y46" s="536"/>
      <c r="Z46" s="536"/>
      <c r="AA46" s="536"/>
      <c r="AB46" s="536"/>
    </row>
    <row r="47" spans="1:28" ht="17.25" customHeight="1">
      <c r="A47" s="491">
        <v>33</v>
      </c>
      <c r="B47" s="444" t="s">
        <v>727</v>
      </c>
      <c r="C47" s="537">
        <v>20</v>
      </c>
      <c r="D47" s="536">
        <v>5</v>
      </c>
      <c r="E47" s="536"/>
      <c r="F47" s="536"/>
      <c r="G47" s="537">
        <v>21</v>
      </c>
      <c r="H47" s="536">
        <v>5</v>
      </c>
      <c r="I47" s="537"/>
      <c r="J47" s="536"/>
      <c r="K47" s="536"/>
      <c r="L47" s="536"/>
      <c r="M47" s="536"/>
      <c r="N47" s="536"/>
      <c r="O47" s="536"/>
      <c r="P47" s="536"/>
      <c r="Q47" s="537"/>
      <c r="R47" s="536"/>
      <c r="S47" s="536"/>
      <c r="T47" s="536"/>
      <c r="U47" s="536"/>
      <c r="V47" s="536"/>
      <c r="W47" s="537"/>
      <c r="X47" s="536"/>
      <c r="Y47" s="537"/>
      <c r="Z47" s="536"/>
      <c r="AA47" s="537"/>
      <c r="AB47" s="536"/>
    </row>
    <row r="48" spans="1:28" ht="17.25" customHeight="1">
      <c r="A48" s="491"/>
      <c r="B48" s="442" t="s">
        <v>1195</v>
      </c>
      <c r="C48" s="536"/>
      <c r="D48" s="536"/>
      <c r="E48" s="536"/>
      <c r="F48" s="536"/>
      <c r="G48" s="536"/>
      <c r="H48" s="536"/>
      <c r="I48" s="536"/>
      <c r="J48" s="536"/>
      <c r="K48" s="536"/>
      <c r="L48" s="536"/>
      <c r="M48" s="536"/>
      <c r="N48" s="536"/>
      <c r="O48" s="536"/>
      <c r="P48" s="536"/>
      <c r="Q48" s="536"/>
      <c r="R48" s="536"/>
      <c r="S48" s="536"/>
      <c r="T48" s="536"/>
      <c r="U48" s="536"/>
      <c r="V48" s="536"/>
      <c r="W48" s="536"/>
      <c r="X48" s="536"/>
      <c r="Y48" s="536"/>
      <c r="Z48" s="536"/>
      <c r="AA48" s="536"/>
      <c r="AB48" s="536"/>
    </row>
    <row r="49" spans="1:28" ht="17.25" customHeight="1">
      <c r="A49" s="491">
        <v>34</v>
      </c>
      <c r="B49" s="444" t="s">
        <v>471</v>
      </c>
      <c r="C49" s="536">
        <v>23</v>
      </c>
      <c r="D49" s="536">
        <v>5</v>
      </c>
      <c r="E49" s="536"/>
      <c r="F49" s="536"/>
      <c r="G49" s="536"/>
      <c r="H49" s="536"/>
      <c r="I49" s="536"/>
      <c r="J49" s="536"/>
      <c r="K49" s="536"/>
      <c r="L49" s="536"/>
      <c r="M49" s="536"/>
      <c r="N49" s="536"/>
      <c r="O49" s="536"/>
      <c r="P49" s="536"/>
      <c r="Q49" s="536"/>
      <c r="R49" s="536"/>
      <c r="S49" s="536"/>
      <c r="T49" s="536"/>
      <c r="U49" s="536">
        <v>31</v>
      </c>
      <c r="V49" s="536">
        <v>5</v>
      </c>
      <c r="W49" s="536">
        <v>20</v>
      </c>
      <c r="X49" s="536">
        <v>5</v>
      </c>
      <c r="Y49" s="536"/>
      <c r="Z49" s="536"/>
      <c r="AA49" s="536"/>
      <c r="AB49" s="536"/>
    </row>
    <row r="50" spans="1:28" ht="21" customHeight="1">
      <c r="A50" s="491">
        <v>35</v>
      </c>
      <c r="B50" s="444" t="s">
        <v>1202</v>
      </c>
      <c r="C50" s="536">
        <v>35</v>
      </c>
      <c r="D50" s="536">
        <v>5</v>
      </c>
      <c r="E50" s="536"/>
      <c r="F50" s="536"/>
      <c r="G50" s="536"/>
      <c r="H50" s="536"/>
      <c r="I50" s="536"/>
      <c r="J50" s="536"/>
      <c r="K50" s="536"/>
      <c r="L50" s="536"/>
      <c r="M50" s="536"/>
      <c r="N50" s="536"/>
      <c r="O50" s="536"/>
      <c r="P50" s="536"/>
      <c r="Q50" s="536">
        <v>37</v>
      </c>
      <c r="R50" s="536">
        <v>5</v>
      </c>
      <c r="S50" s="536"/>
      <c r="T50" s="536"/>
      <c r="U50" s="536">
        <v>26</v>
      </c>
      <c r="V50" s="536">
        <v>5</v>
      </c>
      <c r="W50" s="536"/>
      <c r="X50" s="536"/>
      <c r="Y50" s="536"/>
      <c r="Z50" s="536"/>
      <c r="AA50" s="536">
        <v>40</v>
      </c>
      <c r="AB50" s="536">
        <v>5</v>
      </c>
    </row>
    <row r="51" spans="1:28" ht="17.25" customHeight="1">
      <c r="A51" s="491">
        <v>36</v>
      </c>
      <c r="B51" s="444" t="s">
        <v>507</v>
      </c>
      <c r="C51" s="536">
        <v>35</v>
      </c>
      <c r="D51" s="536">
        <v>5</v>
      </c>
      <c r="E51" s="536">
        <v>20</v>
      </c>
      <c r="F51" s="536">
        <v>5</v>
      </c>
      <c r="G51" s="536">
        <v>34</v>
      </c>
      <c r="H51" s="536">
        <v>5</v>
      </c>
      <c r="I51" s="536"/>
      <c r="J51" s="536"/>
      <c r="K51" s="536"/>
      <c r="L51" s="536"/>
      <c r="M51" s="536"/>
      <c r="N51" s="536"/>
      <c r="O51" s="536"/>
      <c r="P51" s="536"/>
      <c r="Q51" s="536">
        <v>20</v>
      </c>
      <c r="R51" s="536">
        <v>5</v>
      </c>
      <c r="S51" s="536"/>
      <c r="T51" s="536"/>
      <c r="U51" s="536">
        <v>20</v>
      </c>
      <c r="V51" s="536">
        <v>5</v>
      </c>
      <c r="W51" s="536"/>
      <c r="X51" s="536"/>
      <c r="Y51" s="536"/>
      <c r="Z51" s="536"/>
      <c r="AA51" s="536"/>
      <c r="AB51" s="536"/>
    </row>
    <row r="52" spans="1:28" ht="17.25" customHeight="1">
      <c r="A52" s="491"/>
      <c r="B52" s="442" t="s">
        <v>1196</v>
      </c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36"/>
      <c r="Q52" s="536"/>
      <c r="R52" s="536"/>
      <c r="S52" s="536"/>
      <c r="T52" s="536"/>
      <c r="U52" s="536"/>
      <c r="V52" s="536"/>
      <c r="W52" s="536"/>
      <c r="X52" s="536"/>
      <c r="Y52" s="536"/>
      <c r="Z52" s="536"/>
      <c r="AA52" s="536"/>
      <c r="AB52" s="536"/>
    </row>
    <row r="53" spans="1:28" ht="17.25" customHeight="1">
      <c r="A53" s="491">
        <v>37</v>
      </c>
      <c r="B53" s="444" t="s">
        <v>522</v>
      </c>
      <c r="C53" s="536">
        <v>9</v>
      </c>
      <c r="D53" s="536">
        <v>5</v>
      </c>
      <c r="E53" s="536"/>
      <c r="F53" s="536"/>
      <c r="G53" s="536">
        <v>23</v>
      </c>
      <c r="H53" s="536">
        <v>5</v>
      </c>
      <c r="I53" s="536"/>
      <c r="J53" s="536"/>
      <c r="K53" s="536"/>
      <c r="L53" s="536"/>
      <c r="M53" s="536"/>
      <c r="N53" s="536"/>
      <c r="O53" s="536"/>
      <c r="P53" s="536"/>
      <c r="Q53" s="536"/>
      <c r="R53" s="536"/>
      <c r="S53" s="536"/>
      <c r="T53" s="536"/>
      <c r="U53" s="536"/>
      <c r="V53" s="536"/>
      <c r="W53" s="536">
        <v>16</v>
      </c>
      <c r="X53" s="536">
        <v>5</v>
      </c>
      <c r="Y53" s="536"/>
      <c r="Z53" s="536"/>
      <c r="AA53" s="536"/>
      <c r="AB53" s="536"/>
    </row>
    <row r="54" spans="1:28" ht="17.25" customHeight="1">
      <c r="A54" s="491">
        <v>38</v>
      </c>
      <c r="B54" s="444" t="s">
        <v>521</v>
      </c>
      <c r="C54" s="536">
        <v>26</v>
      </c>
      <c r="D54" s="536">
        <v>5</v>
      </c>
      <c r="E54" s="536">
        <v>24</v>
      </c>
      <c r="F54" s="536">
        <v>5</v>
      </c>
      <c r="G54" s="536">
        <v>23</v>
      </c>
      <c r="H54" s="536">
        <v>5</v>
      </c>
      <c r="I54" s="536"/>
      <c r="J54" s="536"/>
      <c r="K54" s="536"/>
      <c r="L54" s="536"/>
      <c r="M54" s="536"/>
      <c r="N54" s="536"/>
      <c r="O54" s="536"/>
      <c r="P54" s="536"/>
      <c r="Q54" s="536"/>
      <c r="R54" s="536"/>
      <c r="S54" s="536"/>
      <c r="T54" s="536"/>
      <c r="U54" s="536">
        <v>24</v>
      </c>
      <c r="V54" s="536">
        <v>5</v>
      </c>
      <c r="W54" s="536"/>
      <c r="X54" s="536"/>
      <c r="Y54" s="536"/>
      <c r="Z54" s="536"/>
      <c r="AA54" s="536"/>
      <c r="AB54" s="536"/>
    </row>
    <row r="55" spans="1:28" ht="17.25" customHeight="1">
      <c r="A55" s="491"/>
      <c r="B55" s="442" t="s">
        <v>1197</v>
      </c>
      <c r="C55" s="536"/>
      <c r="D55" s="536"/>
      <c r="E55" s="536"/>
      <c r="F55" s="536"/>
      <c r="G55" s="536"/>
      <c r="H55" s="536"/>
      <c r="I55" s="536"/>
      <c r="J55" s="536"/>
      <c r="K55" s="536"/>
      <c r="L55" s="536"/>
      <c r="M55" s="536"/>
      <c r="N55" s="536"/>
      <c r="O55" s="536"/>
      <c r="P55" s="536"/>
      <c r="Q55" s="536"/>
      <c r="R55" s="536"/>
      <c r="S55" s="536"/>
      <c r="T55" s="536"/>
      <c r="U55" s="536"/>
      <c r="V55" s="536"/>
      <c r="W55" s="536"/>
      <c r="X55" s="536"/>
      <c r="Y55" s="536"/>
      <c r="Z55" s="536"/>
      <c r="AA55" s="536"/>
      <c r="AB55" s="536"/>
    </row>
    <row r="56" spans="1:28" ht="21" customHeight="1">
      <c r="A56" s="491">
        <v>39</v>
      </c>
      <c r="B56" s="444" t="s">
        <v>586</v>
      </c>
      <c r="C56" s="536">
        <v>49</v>
      </c>
      <c r="D56" s="536">
        <v>5</v>
      </c>
      <c r="E56" s="536"/>
      <c r="F56" s="536"/>
      <c r="G56" s="536"/>
      <c r="H56" s="536"/>
      <c r="I56" s="536"/>
      <c r="J56" s="536"/>
      <c r="K56" s="536"/>
      <c r="L56" s="536"/>
      <c r="M56" s="536"/>
      <c r="N56" s="536"/>
      <c r="O56" s="536"/>
      <c r="P56" s="536"/>
      <c r="Q56" s="536">
        <v>43</v>
      </c>
      <c r="R56" s="536">
        <v>5</v>
      </c>
      <c r="S56" s="536"/>
      <c r="T56" s="536"/>
      <c r="U56" s="536">
        <v>14</v>
      </c>
      <c r="V56" s="536">
        <v>5</v>
      </c>
      <c r="W56" s="536"/>
      <c r="X56" s="536"/>
      <c r="Y56" s="536"/>
      <c r="Z56" s="536"/>
      <c r="AA56" s="536">
        <v>19</v>
      </c>
      <c r="AB56" s="536">
        <v>5</v>
      </c>
    </row>
    <row r="57" spans="1:28" ht="20.25" customHeight="1">
      <c r="A57" s="491">
        <v>40</v>
      </c>
      <c r="B57" s="444" t="s">
        <v>1198</v>
      </c>
      <c r="C57" s="536">
        <v>54</v>
      </c>
      <c r="D57" s="536">
        <v>5</v>
      </c>
      <c r="E57" s="536"/>
      <c r="F57" s="536"/>
      <c r="G57" s="536"/>
      <c r="H57" s="536"/>
      <c r="I57" s="536"/>
      <c r="J57" s="536"/>
      <c r="K57" s="536"/>
      <c r="L57" s="536"/>
      <c r="M57" s="536"/>
      <c r="N57" s="536"/>
      <c r="O57" s="536"/>
      <c r="P57" s="536"/>
      <c r="Q57" s="536"/>
      <c r="R57" s="536"/>
      <c r="S57" s="536"/>
      <c r="T57" s="536"/>
      <c r="U57" s="536"/>
      <c r="V57" s="536"/>
      <c r="W57" s="536">
        <v>14</v>
      </c>
      <c r="X57" s="536">
        <v>5</v>
      </c>
      <c r="Y57" s="536"/>
      <c r="Z57" s="536"/>
      <c r="AA57" s="536"/>
      <c r="AB57" s="536"/>
    </row>
    <row r="58" spans="1:28" ht="17.25" customHeight="1">
      <c r="A58" s="491">
        <v>41</v>
      </c>
      <c r="B58" s="444" t="s">
        <v>585</v>
      </c>
      <c r="C58" s="536">
        <v>54</v>
      </c>
      <c r="D58" s="536">
        <v>5</v>
      </c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>
        <v>31</v>
      </c>
      <c r="R58" s="536">
        <v>5</v>
      </c>
      <c r="S58" s="536"/>
      <c r="T58" s="536"/>
      <c r="U58" s="536">
        <v>19</v>
      </c>
      <c r="V58" s="536">
        <v>5</v>
      </c>
      <c r="W58" s="536"/>
      <c r="X58" s="536"/>
      <c r="Y58" s="536"/>
      <c r="Z58" s="536"/>
      <c r="AA58" s="536"/>
      <c r="AB58" s="536"/>
    </row>
  </sheetData>
  <mergeCells count="17">
    <mergeCell ref="C1:N1"/>
    <mergeCell ref="G2:H2"/>
    <mergeCell ref="I2:J2"/>
    <mergeCell ref="K2:L2"/>
    <mergeCell ref="O1:AB1"/>
    <mergeCell ref="M2:N2"/>
    <mergeCell ref="O2:P2"/>
    <mergeCell ref="Q2:R2"/>
    <mergeCell ref="Y2:Z2"/>
    <mergeCell ref="AA2:AB2"/>
    <mergeCell ref="W2:X2"/>
    <mergeCell ref="A2:A3"/>
    <mergeCell ref="B2:B3"/>
    <mergeCell ref="U2:V2"/>
    <mergeCell ref="C2:D2"/>
    <mergeCell ref="E2:F2"/>
    <mergeCell ref="S2:T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0" orientation="landscape" useFirstPageNumber="1" r:id="rId1"/>
  <headerFooter>
    <oddFooter>&amp;C&amp;P</oddFooter>
  </headerFooter>
  <rowBreaks count="1" manualBreakCount="1">
    <brk id="39" max="27" man="1"/>
  </rowBreaks>
  <colBreaks count="1" manualBreakCount="1">
    <brk id="14" max="57" man="1"/>
  </colBreaks>
</worksheet>
</file>

<file path=xl/worksheets/sheet64.xml><?xml version="1.0" encoding="utf-8"?>
<worksheet xmlns="http://schemas.openxmlformats.org/spreadsheetml/2006/main" xmlns:r="http://schemas.openxmlformats.org/officeDocument/2006/relationships">
  <dimension ref="A1:J6"/>
  <sheetViews>
    <sheetView view="pageBreakPreview" zoomScale="80" zoomScaleSheetLayoutView="80" workbookViewId="0">
      <selection sqref="A1:J1"/>
    </sheetView>
  </sheetViews>
  <sheetFormatPr defaultRowHeight="15"/>
  <cols>
    <col min="1" max="1" width="9.140625" style="541"/>
    <col min="2" max="2" width="16.28515625" style="541" customWidth="1"/>
    <col min="3" max="4" width="15.5703125" style="541" hidden="1" customWidth="1"/>
    <col min="5" max="5" width="17.28515625" style="541" customWidth="1"/>
    <col min="6" max="6" width="17" style="541" customWidth="1"/>
    <col min="7" max="7" width="18.42578125" style="541" customWidth="1"/>
    <col min="8" max="8" width="20" style="541" customWidth="1"/>
    <col min="9" max="9" width="28.85546875" style="541" customWidth="1"/>
    <col min="10" max="10" width="24.28515625" style="541" customWidth="1"/>
    <col min="11" max="16384" width="9.140625" style="541"/>
  </cols>
  <sheetData>
    <row r="1" spans="1:10" ht="29.25" customHeight="1">
      <c r="A1" s="806" t="s">
        <v>1385</v>
      </c>
      <c r="B1" s="806"/>
      <c r="C1" s="806"/>
      <c r="D1" s="806"/>
      <c r="E1" s="806"/>
      <c r="F1" s="806"/>
      <c r="G1" s="806"/>
      <c r="H1" s="806"/>
      <c r="I1" s="806"/>
      <c r="J1" s="806"/>
    </row>
    <row r="2" spans="1:10" ht="13.5" customHeight="1">
      <c r="A2" s="807" t="s">
        <v>1203</v>
      </c>
      <c r="B2" s="807" t="s">
        <v>1204</v>
      </c>
      <c r="C2" s="808" t="s">
        <v>1205</v>
      </c>
      <c r="D2" s="808" t="s">
        <v>1206</v>
      </c>
      <c r="E2" s="807" t="s">
        <v>1207</v>
      </c>
      <c r="F2" s="807" t="s">
        <v>1208</v>
      </c>
      <c r="G2" s="807" t="s">
        <v>1209</v>
      </c>
      <c r="H2" s="807" t="s">
        <v>1210</v>
      </c>
      <c r="I2" s="808" t="s">
        <v>1211</v>
      </c>
      <c r="J2" s="808" t="s">
        <v>1212</v>
      </c>
    </row>
    <row r="3" spans="1:10" ht="114" customHeight="1">
      <c r="A3" s="807"/>
      <c r="B3" s="807"/>
      <c r="C3" s="809"/>
      <c r="D3" s="809"/>
      <c r="E3" s="807"/>
      <c r="F3" s="807"/>
      <c r="G3" s="807"/>
      <c r="H3" s="807"/>
      <c r="I3" s="809"/>
      <c r="J3" s="809"/>
    </row>
    <row r="4" spans="1:10" ht="32.25" customHeight="1">
      <c r="A4" s="542">
        <v>1</v>
      </c>
      <c r="B4" s="544" t="s">
        <v>101</v>
      </c>
      <c r="C4" s="546" t="s">
        <v>1213</v>
      </c>
      <c r="D4" s="545" t="s">
        <v>1214</v>
      </c>
      <c r="E4" s="544" t="s">
        <v>1215</v>
      </c>
      <c r="F4" s="544" t="s">
        <v>1216</v>
      </c>
      <c r="G4" s="544" t="s">
        <v>1217</v>
      </c>
      <c r="H4" s="543" t="s">
        <v>1218</v>
      </c>
      <c r="I4" s="542" t="s">
        <v>1219</v>
      </c>
      <c r="J4" s="542" t="s">
        <v>1220</v>
      </c>
    </row>
    <row r="5" spans="1:10" ht="32.25" customHeight="1">
      <c r="A5" s="542">
        <v>2</v>
      </c>
      <c r="B5" s="544" t="s">
        <v>414</v>
      </c>
      <c r="C5" s="546" t="s">
        <v>1213</v>
      </c>
      <c r="D5" s="545" t="s">
        <v>1214</v>
      </c>
      <c r="E5" s="544" t="s">
        <v>1215</v>
      </c>
      <c r="F5" s="544" t="s">
        <v>1216</v>
      </c>
      <c r="G5" s="544" t="s">
        <v>1217</v>
      </c>
      <c r="H5" s="543" t="s">
        <v>1218</v>
      </c>
      <c r="I5" s="542" t="s">
        <v>1219</v>
      </c>
      <c r="J5" s="542" t="s">
        <v>1220</v>
      </c>
    </row>
    <row r="6" spans="1:10" ht="32.25" customHeight="1">
      <c r="A6" s="542">
        <v>3</v>
      </c>
      <c r="B6" s="544" t="s">
        <v>261</v>
      </c>
      <c r="C6" s="546" t="s">
        <v>1213</v>
      </c>
      <c r="D6" s="545" t="s">
        <v>1214</v>
      </c>
      <c r="E6" s="544" t="s">
        <v>1215</v>
      </c>
      <c r="F6" s="544" t="s">
        <v>1216</v>
      </c>
      <c r="G6" s="544" t="s">
        <v>1217</v>
      </c>
      <c r="H6" s="543" t="s">
        <v>1218</v>
      </c>
      <c r="I6" s="542" t="s">
        <v>1219</v>
      </c>
      <c r="J6" s="542" t="s">
        <v>1220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I139"/>
  <sheetViews>
    <sheetView view="pageBreakPreview" zoomScale="89" zoomScaleSheetLayoutView="89" workbookViewId="0">
      <selection activeCell="G4" sqref="G4"/>
    </sheetView>
  </sheetViews>
  <sheetFormatPr defaultRowHeight="14.25"/>
  <cols>
    <col min="1" max="1" width="7.28515625" style="548" customWidth="1"/>
    <col min="2" max="2" width="12.42578125" style="548" customWidth="1"/>
    <col min="3" max="3" width="18.85546875" style="547" customWidth="1"/>
    <col min="4" max="4" width="16.42578125" style="547" customWidth="1"/>
    <col min="5" max="5" width="17" style="547" customWidth="1"/>
    <col min="6" max="6" width="18.140625" style="547" customWidth="1"/>
    <col min="7" max="7" width="19" style="547" customWidth="1"/>
    <col min="8" max="8" width="25.42578125" style="547" customWidth="1"/>
    <col min="9" max="9" width="20.5703125" style="547" customWidth="1"/>
    <col min="10" max="16384" width="9.140625" style="547"/>
  </cols>
  <sheetData>
    <row r="1" spans="1:9" s="568" customFormat="1" ht="27" customHeight="1">
      <c r="A1" s="810" t="s">
        <v>1384</v>
      </c>
      <c r="B1" s="810"/>
      <c r="C1" s="810"/>
      <c r="D1" s="810"/>
      <c r="E1" s="810"/>
      <c r="F1" s="810"/>
      <c r="G1" s="810"/>
      <c r="H1" s="810"/>
      <c r="I1" s="810"/>
    </row>
    <row r="2" spans="1:9" s="565" customFormat="1" ht="90.75" customHeight="1">
      <c r="A2" s="567" t="s">
        <v>1221</v>
      </c>
      <c r="B2" s="567" t="s">
        <v>1</v>
      </c>
      <c r="C2" s="567" t="s">
        <v>22</v>
      </c>
      <c r="D2" s="567" t="s">
        <v>1222</v>
      </c>
      <c r="E2" s="567" t="s">
        <v>1223</v>
      </c>
      <c r="F2" s="567" t="s">
        <v>1224</v>
      </c>
      <c r="G2" s="567" t="s">
        <v>1225</v>
      </c>
      <c r="H2" s="566" t="s">
        <v>1226</v>
      </c>
      <c r="I2" s="566" t="s">
        <v>1227</v>
      </c>
    </row>
    <row r="3" spans="1:9" ht="19.5" customHeight="1">
      <c r="A3" s="556">
        <v>1</v>
      </c>
      <c r="B3" s="555" t="s">
        <v>6</v>
      </c>
      <c r="C3" s="557" t="s">
        <v>727</v>
      </c>
      <c r="D3" s="551" t="s">
        <v>1228</v>
      </c>
      <c r="E3" s="551" t="s">
        <v>1229</v>
      </c>
      <c r="F3" s="551" t="s">
        <v>1230</v>
      </c>
      <c r="G3" s="558" t="s">
        <v>1231</v>
      </c>
      <c r="H3" s="550" t="s">
        <v>1232</v>
      </c>
      <c r="I3" s="550" t="s">
        <v>1233</v>
      </c>
    </row>
    <row r="4" spans="1:9" ht="19.5" customHeight="1">
      <c r="A4" s="556">
        <v>2</v>
      </c>
      <c r="B4" s="555" t="s">
        <v>6</v>
      </c>
      <c r="C4" s="557" t="s">
        <v>49</v>
      </c>
      <c r="D4" s="551" t="s">
        <v>1234</v>
      </c>
      <c r="E4" s="551" t="s">
        <v>1235</v>
      </c>
      <c r="F4" s="551" t="s">
        <v>1229</v>
      </c>
      <c r="G4" s="558" t="s">
        <v>1231</v>
      </c>
      <c r="H4" s="550" t="s">
        <v>1232</v>
      </c>
      <c r="I4" s="550" t="s">
        <v>1233</v>
      </c>
    </row>
    <row r="5" spans="1:9" ht="19.5" customHeight="1">
      <c r="A5" s="556">
        <v>3</v>
      </c>
      <c r="B5" s="555" t="s">
        <v>6</v>
      </c>
      <c r="C5" s="557" t="s">
        <v>522</v>
      </c>
      <c r="D5" s="551" t="s">
        <v>1228</v>
      </c>
      <c r="E5" s="551" t="s">
        <v>1236</v>
      </c>
      <c r="F5" s="551" t="s">
        <v>1230</v>
      </c>
      <c r="G5" s="558" t="s">
        <v>1231</v>
      </c>
      <c r="H5" s="550" t="s">
        <v>1232</v>
      </c>
      <c r="I5" s="550" t="s">
        <v>1233</v>
      </c>
    </row>
    <row r="6" spans="1:9" ht="19.5" customHeight="1">
      <c r="A6" s="556">
        <v>4</v>
      </c>
      <c r="B6" s="555" t="s">
        <v>6</v>
      </c>
      <c r="C6" s="557" t="s">
        <v>523</v>
      </c>
      <c r="D6" s="551" t="s">
        <v>1228</v>
      </c>
      <c r="E6" s="550" t="s">
        <v>1237</v>
      </c>
      <c r="F6" s="550" t="s">
        <v>1238</v>
      </c>
      <c r="G6" s="558" t="s">
        <v>1231</v>
      </c>
      <c r="H6" s="550" t="s">
        <v>1232</v>
      </c>
      <c r="I6" s="550" t="s">
        <v>1233</v>
      </c>
    </row>
    <row r="7" spans="1:9" ht="19.5" customHeight="1">
      <c r="A7" s="556">
        <v>5</v>
      </c>
      <c r="B7" s="555" t="s">
        <v>6</v>
      </c>
      <c r="C7" s="557" t="s">
        <v>507</v>
      </c>
      <c r="D7" s="551" t="s">
        <v>1228</v>
      </c>
      <c r="E7" s="551" t="s">
        <v>1235</v>
      </c>
      <c r="F7" s="551" t="s">
        <v>1229</v>
      </c>
      <c r="G7" s="558" t="s">
        <v>1231</v>
      </c>
      <c r="H7" s="550" t="s">
        <v>1232</v>
      </c>
      <c r="I7" s="550" t="s">
        <v>1233</v>
      </c>
    </row>
    <row r="8" spans="1:9" ht="19.5" customHeight="1">
      <c r="A8" s="556">
        <v>6</v>
      </c>
      <c r="B8" s="555" t="s">
        <v>6</v>
      </c>
      <c r="C8" s="557" t="s">
        <v>2</v>
      </c>
      <c r="D8" s="551" t="s">
        <v>1234</v>
      </c>
      <c r="E8" s="551" t="s">
        <v>1229</v>
      </c>
      <c r="F8" s="551" t="s">
        <v>1230</v>
      </c>
      <c r="G8" s="558" t="s">
        <v>1231</v>
      </c>
      <c r="H8" s="550" t="s">
        <v>1232</v>
      </c>
      <c r="I8" s="550" t="s">
        <v>1233</v>
      </c>
    </row>
    <row r="9" spans="1:9" ht="19.5" customHeight="1">
      <c r="A9" s="556">
        <v>7</v>
      </c>
      <c r="B9" s="555" t="s">
        <v>6</v>
      </c>
      <c r="C9" s="557" t="s">
        <v>301</v>
      </c>
      <c r="D9" s="551" t="s">
        <v>1234</v>
      </c>
      <c r="E9" s="551" t="s">
        <v>1237</v>
      </c>
      <c r="F9" s="550" t="s">
        <v>1238</v>
      </c>
      <c r="G9" s="558" t="s">
        <v>1231</v>
      </c>
      <c r="H9" s="550" t="s">
        <v>1232</v>
      </c>
      <c r="I9" s="550" t="s">
        <v>1233</v>
      </c>
    </row>
    <row r="10" spans="1:9" ht="19.5" customHeight="1">
      <c r="A10" s="556">
        <v>8</v>
      </c>
      <c r="B10" s="555" t="s">
        <v>6</v>
      </c>
      <c r="C10" s="557" t="s">
        <v>300</v>
      </c>
      <c r="D10" s="551" t="s">
        <v>1239</v>
      </c>
      <c r="E10" s="551" t="s">
        <v>1240</v>
      </c>
      <c r="F10" s="551" t="s">
        <v>1241</v>
      </c>
      <c r="G10" s="558" t="s">
        <v>1231</v>
      </c>
      <c r="H10" s="550" t="s">
        <v>1232</v>
      </c>
      <c r="I10" s="550" t="s">
        <v>1233</v>
      </c>
    </row>
    <row r="11" spans="1:9" ht="19.5" customHeight="1">
      <c r="A11" s="556">
        <v>9</v>
      </c>
      <c r="B11" s="555" t="s">
        <v>6</v>
      </c>
      <c r="C11" s="557" t="s">
        <v>175</v>
      </c>
      <c r="D11" s="551" t="s">
        <v>1234</v>
      </c>
      <c r="E11" s="550" t="s">
        <v>1237</v>
      </c>
      <c r="F11" s="550" t="s">
        <v>1238</v>
      </c>
      <c r="G11" s="558" t="s">
        <v>1231</v>
      </c>
      <c r="H11" s="550" t="s">
        <v>1232</v>
      </c>
      <c r="I11" s="550" t="s">
        <v>1233</v>
      </c>
    </row>
    <row r="12" spans="1:9" ht="19.5" customHeight="1">
      <c r="A12" s="556">
        <v>10</v>
      </c>
      <c r="B12" s="555" t="s">
        <v>6</v>
      </c>
      <c r="C12" s="557" t="s">
        <v>216</v>
      </c>
      <c r="D12" s="551" t="s">
        <v>1234</v>
      </c>
      <c r="E12" s="551" t="s">
        <v>1235</v>
      </c>
      <c r="F12" s="551" t="s">
        <v>1229</v>
      </c>
      <c r="G12" s="558" t="s">
        <v>1231</v>
      </c>
      <c r="H12" s="550" t="s">
        <v>1232</v>
      </c>
      <c r="I12" s="550" t="s">
        <v>1233</v>
      </c>
    </row>
    <row r="13" spans="1:9" ht="19.5" customHeight="1">
      <c r="A13" s="556">
        <v>11</v>
      </c>
      <c r="B13" s="555" t="s">
        <v>6</v>
      </c>
      <c r="C13" s="557" t="s">
        <v>3</v>
      </c>
      <c r="D13" s="551" t="s">
        <v>1234</v>
      </c>
      <c r="E13" s="551" t="s">
        <v>1235</v>
      </c>
      <c r="F13" s="551" t="s">
        <v>1229</v>
      </c>
      <c r="G13" s="558" t="s">
        <v>1231</v>
      </c>
      <c r="H13" s="550" t="s">
        <v>1232</v>
      </c>
      <c r="I13" s="550" t="s">
        <v>1233</v>
      </c>
    </row>
    <row r="14" spans="1:9" ht="19.5" customHeight="1">
      <c r="A14" s="556">
        <v>12</v>
      </c>
      <c r="B14" s="555" t="s">
        <v>6</v>
      </c>
      <c r="C14" s="557" t="s">
        <v>414</v>
      </c>
      <c r="D14" s="551" t="s">
        <v>1228</v>
      </c>
      <c r="E14" s="551" t="s">
        <v>1237</v>
      </c>
      <c r="F14" s="550" t="s">
        <v>1238</v>
      </c>
      <c r="G14" s="550" t="s">
        <v>1242</v>
      </c>
      <c r="H14" s="550" t="s">
        <v>1243</v>
      </c>
      <c r="I14" s="552" t="s">
        <v>1244</v>
      </c>
    </row>
    <row r="15" spans="1:9" ht="19.5" customHeight="1">
      <c r="A15" s="556">
        <v>13</v>
      </c>
      <c r="B15" s="555" t="s">
        <v>6</v>
      </c>
      <c r="C15" s="557" t="s">
        <v>372</v>
      </c>
      <c r="D15" s="551" t="s">
        <v>1234</v>
      </c>
      <c r="E15" s="551" t="s">
        <v>1237</v>
      </c>
      <c r="F15" s="550" t="s">
        <v>1238</v>
      </c>
      <c r="G15" s="558" t="s">
        <v>1231</v>
      </c>
      <c r="H15" s="550" t="s">
        <v>1232</v>
      </c>
      <c r="I15" s="550" t="s">
        <v>1233</v>
      </c>
    </row>
    <row r="16" spans="1:9" ht="19.5" customHeight="1">
      <c r="A16" s="556">
        <v>14</v>
      </c>
      <c r="B16" s="555" t="s">
        <v>6</v>
      </c>
      <c r="C16" s="557" t="s">
        <v>213</v>
      </c>
      <c r="D16" s="551" t="s">
        <v>1234</v>
      </c>
      <c r="E16" s="551" t="s">
        <v>1229</v>
      </c>
      <c r="F16" s="551" t="s">
        <v>1230</v>
      </c>
      <c r="G16" s="558" t="s">
        <v>1231</v>
      </c>
      <c r="H16" s="550" t="s">
        <v>1232</v>
      </c>
      <c r="I16" s="550" t="s">
        <v>1233</v>
      </c>
    </row>
    <row r="17" spans="1:9" ht="19.5" customHeight="1">
      <c r="A17" s="556">
        <v>15</v>
      </c>
      <c r="B17" s="555" t="s">
        <v>6</v>
      </c>
      <c r="C17" s="557" t="s">
        <v>593</v>
      </c>
      <c r="D17" s="551" t="s">
        <v>1234</v>
      </c>
      <c r="E17" s="551" t="s">
        <v>1229</v>
      </c>
      <c r="F17" s="551" t="s">
        <v>1230</v>
      </c>
      <c r="G17" s="558" t="s">
        <v>1231</v>
      </c>
      <c r="H17" s="550" t="s">
        <v>1232</v>
      </c>
      <c r="I17" s="550" t="s">
        <v>1233</v>
      </c>
    </row>
    <row r="18" spans="1:9" ht="19.5" customHeight="1">
      <c r="A18" s="556">
        <v>16</v>
      </c>
      <c r="B18" s="555" t="s">
        <v>6</v>
      </c>
      <c r="C18" s="557" t="s">
        <v>473</v>
      </c>
      <c r="D18" s="551" t="s">
        <v>1234</v>
      </c>
      <c r="E18" s="551" t="s">
        <v>1245</v>
      </c>
      <c r="F18" s="551" t="s">
        <v>1246</v>
      </c>
      <c r="G18" s="558" t="s">
        <v>1231</v>
      </c>
      <c r="H18" s="550" t="s">
        <v>1232</v>
      </c>
      <c r="I18" s="550" t="s">
        <v>1233</v>
      </c>
    </row>
    <row r="19" spans="1:9" ht="19.5" customHeight="1">
      <c r="A19" s="556">
        <v>17</v>
      </c>
      <c r="B19" s="555" t="s">
        <v>6</v>
      </c>
      <c r="C19" s="557" t="s">
        <v>681</v>
      </c>
      <c r="D19" s="551" t="s">
        <v>1234</v>
      </c>
      <c r="E19" s="551" t="s">
        <v>1245</v>
      </c>
      <c r="F19" s="551" t="s">
        <v>1246</v>
      </c>
      <c r="G19" s="558" t="s">
        <v>1231</v>
      </c>
      <c r="H19" s="550" t="s">
        <v>1232</v>
      </c>
      <c r="I19" s="550" t="s">
        <v>1233</v>
      </c>
    </row>
    <row r="20" spans="1:9" ht="19.5" customHeight="1">
      <c r="A20" s="556">
        <v>18</v>
      </c>
      <c r="B20" s="555" t="s">
        <v>6</v>
      </c>
      <c r="C20" s="555" t="s">
        <v>521</v>
      </c>
      <c r="D20" s="551" t="s">
        <v>1228</v>
      </c>
      <c r="E20" s="551" t="s">
        <v>1217</v>
      </c>
      <c r="F20" s="551" t="s">
        <v>1236</v>
      </c>
      <c r="G20" s="550" t="s">
        <v>1247</v>
      </c>
      <c r="H20" s="552" t="s">
        <v>1248</v>
      </c>
      <c r="I20" s="552" t="s">
        <v>1249</v>
      </c>
    </row>
    <row r="21" spans="1:9" ht="19.5" customHeight="1">
      <c r="A21" s="556">
        <v>19</v>
      </c>
      <c r="B21" s="555" t="s">
        <v>6</v>
      </c>
      <c r="C21" s="557" t="s">
        <v>472</v>
      </c>
      <c r="D21" s="551" t="s">
        <v>1228</v>
      </c>
      <c r="E21" s="551" t="s">
        <v>1229</v>
      </c>
      <c r="F21" s="551" t="s">
        <v>1250</v>
      </c>
      <c r="G21" s="558" t="s">
        <v>1231</v>
      </c>
      <c r="H21" s="550" t="s">
        <v>1232</v>
      </c>
      <c r="I21" s="550" t="s">
        <v>1233</v>
      </c>
    </row>
    <row r="22" spans="1:9" ht="19.5" customHeight="1">
      <c r="A22" s="556">
        <v>20</v>
      </c>
      <c r="B22" s="555" t="s">
        <v>6</v>
      </c>
      <c r="C22" s="557" t="s">
        <v>298</v>
      </c>
      <c r="D22" s="551" t="s">
        <v>1234</v>
      </c>
      <c r="E22" s="551" t="s">
        <v>1245</v>
      </c>
      <c r="F22" s="550" t="s">
        <v>1250</v>
      </c>
      <c r="G22" s="558" t="s">
        <v>1231</v>
      </c>
      <c r="H22" s="550" t="s">
        <v>1232</v>
      </c>
      <c r="I22" s="550" t="s">
        <v>1233</v>
      </c>
    </row>
    <row r="23" spans="1:9" ht="19.5" customHeight="1">
      <c r="A23" s="556">
        <v>21</v>
      </c>
      <c r="B23" s="555" t="s">
        <v>6</v>
      </c>
      <c r="C23" s="555" t="s">
        <v>585</v>
      </c>
      <c r="D23" s="551" t="s">
        <v>1234</v>
      </c>
      <c r="E23" s="551" t="s">
        <v>1245</v>
      </c>
      <c r="F23" s="551" t="s">
        <v>1251</v>
      </c>
      <c r="G23" s="550" t="s">
        <v>1247</v>
      </c>
      <c r="H23" s="552" t="s">
        <v>1248</v>
      </c>
      <c r="I23" s="552" t="s">
        <v>1249</v>
      </c>
    </row>
    <row r="24" spans="1:9" ht="19.5" customHeight="1">
      <c r="A24" s="556">
        <v>22</v>
      </c>
      <c r="B24" s="555" t="s">
        <v>6</v>
      </c>
      <c r="C24" s="557" t="s">
        <v>50</v>
      </c>
      <c r="D24" s="551" t="s">
        <v>1234</v>
      </c>
      <c r="E24" s="551" t="s">
        <v>1237</v>
      </c>
      <c r="F24" s="551" t="s">
        <v>1251</v>
      </c>
      <c r="G24" s="558" t="s">
        <v>1231</v>
      </c>
      <c r="H24" s="550" t="s">
        <v>1232</v>
      </c>
      <c r="I24" s="550" t="s">
        <v>1233</v>
      </c>
    </row>
    <row r="25" spans="1:9" ht="19.5" customHeight="1">
      <c r="A25" s="556">
        <v>23</v>
      </c>
      <c r="B25" s="555" t="s">
        <v>6</v>
      </c>
      <c r="C25" s="557" t="s">
        <v>413</v>
      </c>
      <c r="D25" s="551" t="s">
        <v>1234</v>
      </c>
      <c r="E25" s="551" t="s">
        <v>1237</v>
      </c>
      <c r="F25" s="551" t="s">
        <v>1251</v>
      </c>
      <c r="G25" s="558" t="s">
        <v>1231</v>
      </c>
      <c r="H25" s="550" t="s">
        <v>1232</v>
      </c>
      <c r="I25" s="550" t="s">
        <v>1233</v>
      </c>
    </row>
    <row r="26" spans="1:9" ht="19.5" customHeight="1">
      <c r="A26" s="556">
        <v>24</v>
      </c>
      <c r="B26" s="555" t="s">
        <v>6</v>
      </c>
      <c r="C26" s="557" t="s">
        <v>399</v>
      </c>
      <c r="D26" s="551" t="s">
        <v>1234</v>
      </c>
      <c r="E26" s="551" t="s">
        <v>1245</v>
      </c>
      <c r="F26" s="551" t="s">
        <v>1251</v>
      </c>
      <c r="G26" s="558" t="s">
        <v>1231</v>
      </c>
      <c r="H26" s="550" t="s">
        <v>1232</v>
      </c>
      <c r="I26" s="550" t="s">
        <v>1233</v>
      </c>
    </row>
    <row r="27" spans="1:9" ht="19.5" customHeight="1">
      <c r="A27" s="556">
        <v>25</v>
      </c>
      <c r="B27" s="555" t="s">
        <v>6</v>
      </c>
      <c r="C27" s="555" t="s">
        <v>102</v>
      </c>
      <c r="D27" s="551" t="s">
        <v>1228</v>
      </c>
      <c r="E27" s="551" t="s">
        <v>1217</v>
      </c>
      <c r="F27" s="551" t="s">
        <v>1236</v>
      </c>
      <c r="G27" s="550" t="s">
        <v>1247</v>
      </c>
      <c r="H27" s="552" t="s">
        <v>1248</v>
      </c>
      <c r="I27" s="552" t="s">
        <v>1249</v>
      </c>
    </row>
    <row r="28" spans="1:9" ht="19.5" customHeight="1">
      <c r="A28" s="556">
        <v>26</v>
      </c>
      <c r="B28" s="555" t="s">
        <v>6</v>
      </c>
      <c r="C28" s="557" t="s">
        <v>471</v>
      </c>
      <c r="D28" s="551" t="s">
        <v>1234</v>
      </c>
      <c r="E28" s="551" t="s">
        <v>1235</v>
      </c>
      <c r="F28" s="551" t="s">
        <v>1229</v>
      </c>
      <c r="G28" s="558" t="s">
        <v>1231</v>
      </c>
      <c r="H28" s="550" t="s">
        <v>1232</v>
      </c>
      <c r="I28" s="550" t="s">
        <v>1233</v>
      </c>
    </row>
    <row r="29" spans="1:9" ht="19.5" customHeight="1">
      <c r="A29" s="556">
        <v>27</v>
      </c>
      <c r="B29" s="555" t="s">
        <v>6</v>
      </c>
      <c r="C29" s="557" t="s">
        <v>1089</v>
      </c>
      <c r="D29" s="551" t="s">
        <v>1252</v>
      </c>
      <c r="E29" s="551" t="s">
        <v>1235</v>
      </c>
      <c r="F29" s="551" t="s">
        <v>1229</v>
      </c>
      <c r="G29" s="558" t="s">
        <v>1231</v>
      </c>
      <c r="H29" s="550" t="s">
        <v>1232</v>
      </c>
      <c r="I29" s="550" t="s">
        <v>1233</v>
      </c>
    </row>
    <row r="30" spans="1:9" ht="19.5" customHeight="1">
      <c r="A30" s="556">
        <v>28</v>
      </c>
      <c r="B30" s="555" t="s">
        <v>6</v>
      </c>
      <c r="C30" s="557" t="s">
        <v>288</v>
      </c>
      <c r="D30" s="551" t="s">
        <v>1234</v>
      </c>
      <c r="E30" s="551" t="s">
        <v>1245</v>
      </c>
      <c r="F30" s="551" t="s">
        <v>1251</v>
      </c>
      <c r="G30" s="550" t="s">
        <v>1247</v>
      </c>
      <c r="H30" s="552" t="s">
        <v>1248</v>
      </c>
      <c r="I30" s="552" t="s">
        <v>1249</v>
      </c>
    </row>
    <row r="31" spans="1:9" ht="19.5" customHeight="1">
      <c r="A31" s="556">
        <v>29</v>
      </c>
      <c r="B31" s="555" t="s">
        <v>6</v>
      </c>
      <c r="C31" s="557" t="s">
        <v>986</v>
      </c>
      <c r="D31" s="551" t="s">
        <v>1234</v>
      </c>
      <c r="E31" s="551" t="s">
        <v>1235</v>
      </c>
      <c r="F31" s="551" t="s">
        <v>1229</v>
      </c>
      <c r="G31" s="558" t="s">
        <v>1231</v>
      </c>
      <c r="H31" s="550" t="s">
        <v>1232</v>
      </c>
      <c r="I31" s="550" t="s">
        <v>1233</v>
      </c>
    </row>
    <row r="32" spans="1:9" ht="19.5" customHeight="1">
      <c r="A32" s="556">
        <v>30</v>
      </c>
      <c r="B32" s="555" t="s">
        <v>6</v>
      </c>
      <c r="C32" s="557" t="s">
        <v>1097</v>
      </c>
      <c r="D32" s="551" t="s">
        <v>1252</v>
      </c>
      <c r="E32" s="551" t="s">
        <v>1235</v>
      </c>
      <c r="F32" s="551" t="s">
        <v>1229</v>
      </c>
      <c r="G32" s="558" t="s">
        <v>1231</v>
      </c>
      <c r="H32" s="550" t="s">
        <v>1232</v>
      </c>
      <c r="I32" s="550" t="s">
        <v>1233</v>
      </c>
    </row>
    <row r="33" spans="1:9" ht="19.5" customHeight="1">
      <c r="A33" s="556">
        <v>31</v>
      </c>
      <c r="B33" s="555" t="s">
        <v>6</v>
      </c>
      <c r="C33" s="557" t="s">
        <v>103</v>
      </c>
      <c r="D33" s="551" t="s">
        <v>1234</v>
      </c>
      <c r="E33" s="551" t="s">
        <v>1245</v>
      </c>
      <c r="F33" s="551" t="s">
        <v>1251</v>
      </c>
      <c r="G33" s="558" t="s">
        <v>1231</v>
      </c>
      <c r="H33" s="550" t="s">
        <v>1232</v>
      </c>
      <c r="I33" s="550" t="s">
        <v>1233</v>
      </c>
    </row>
    <row r="34" spans="1:9" ht="19.5" customHeight="1">
      <c r="A34" s="556">
        <v>32</v>
      </c>
      <c r="B34" s="555" t="s">
        <v>6</v>
      </c>
      <c r="C34" s="557" t="s">
        <v>415</v>
      </c>
      <c r="D34" s="551" t="s">
        <v>1228</v>
      </c>
      <c r="E34" s="551" t="s">
        <v>1217</v>
      </c>
      <c r="F34" s="551" t="s">
        <v>1236</v>
      </c>
      <c r="G34" s="550" t="s">
        <v>1247</v>
      </c>
      <c r="H34" s="552" t="s">
        <v>1248</v>
      </c>
      <c r="I34" s="552" t="s">
        <v>1249</v>
      </c>
    </row>
    <row r="35" spans="1:9" ht="19.5" customHeight="1">
      <c r="A35" s="556">
        <v>33</v>
      </c>
      <c r="B35" s="555" t="s">
        <v>6</v>
      </c>
      <c r="C35" s="557" t="s">
        <v>1096</v>
      </c>
      <c r="D35" s="551" t="s">
        <v>1234</v>
      </c>
      <c r="E35" s="551" t="s">
        <v>1236</v>
      </c>
      <c r="F35" s="551" t="s">
        <v>1253</v>
      </c>
      <c r="G35" s="550" t="s">
        <v>1247</v>
      </c>
      <c r="H35" s="552" t="s">
        <v>1248</v>
      </c>
      <c r="I35" s="552" t="s">
        <v>1249</v>
      </c>
    </row>
    <row r="36" spans="1:9" ht="19.5" customHeight="1">
      <c r="A36" s="556">
        <v>34</v>
      </c>
      <c r="B36" s="555" t="s">
        <v>6</v>
      </c>
      <c r="C36" s="557" t="s">
        <v>586</v>
      </c>
      <c r="D36" s="551" t="s">
        <v>1234</v>
      </c>
      <c r="E36" s="551" t="s">
        <v>1245</v>
      </c>
      <c r="F36" s="550" t="s">
        <v>1250</v>
      </c>
      <c r="G36" s="550" t="s">
        <v>1247</v>
      </c>
      <c r="H36" s="552" t="s">
        <v>1248</v>
      </c>
      <c r="I36" s="552" t="s">
        <v>1249</v>
      </c>
    </row>
    <row r="37" spans="1:9" ht="19.5" customHeight="1">
      <c r="A37" s="556">
        <v>1</v>
      </c>
      <c r="B37" s="555" t="s">
        <v>7</v>
      </c>
      <c r="C37" s="555" t="s">
        <v>49</v>
      </c>
      <c r="D37" s="553" t="s">
        <v>1254</v>
      </c>
      <c r="E37" s="553" t="s">
        <v>1255</v>
      </c>
      <c r="F37" s="553" t="s">
        <v>1256</v>
      </c>
      <c r="G37" s="558" t="s">
        <v>1231</v>
      </c>
      <c r="H37" s="550" t="s">
        <v>1232</v>
      </c>
      <c r="I37" s="550" t="s">
        <v>1233</v>
      </c>
    </row>
    <row r="38" spans="1:9" ht="19.5" customHeight="1">
      <c r="A38" s="556">
        <v>2</v>
      </c>
      <c r="B38" s="555" t="s">
        <v>7</v>
      </c>
      <c r="C38" s="555" t="s">
        <v>522</v>
      </c>
      <c r="D38" s="553" t="s">
        <v>1257</v>
      </c>
      <c r="E38" s="553" t="s">
        <v>1258</v>
      </c>
      <c r="F38" s="553" t="s">
        <v>1238</v>
      </c>
      <c r="G38" s="558" t="s">
        <v>1231</v>
      </c>
      <c r="H38" s="550" t="s">
        <v>1232</v>
      </c>
      <c r="I38" s="550" t="s">
        <v>1233</v>
      </c>
    </row>
    <row r="39" spans="1:9" ht="19.5" customHeight="1">
      <c r="A39" s="556">
        <v>3</v>
      </c>
      <c r="B39" s="555" t="s">
        <v>7</v>
      </c>
      <c r="C39" s="555" t="s">
        <v>523</v>
      </c>
      <c r="D39" s="552" t="s">
        <v>1257</v>
      </c>
      <c r="E39" s="552" t="s">
        <v>1258</v>
      </c>
      <c r="F39" s="552" t="s">
        <v>1238</v>
      </c>
      <c r="G39" s="558" t="s">
        <v>1231</v>
      </c>
      <c r="H39" s="550" t="s">
        <v>1232</v>
      </c>
      <c r="I39" s="550" t="s">
        <v>1233</v>
      </c>
    </row>
    <row r="40" spans="1:9" ht="19.5" customHeight="1">
      <c r="A40" s="556">
        <v>4</v>
      </c>
      <c r="B40" s="555" t="s">
        <v>7</v>
      </c>
      <c r="C40" s="555" t="s">
        <v>2</v>
      </c>
      <c r="D40" s="553" t="s">
        <v>1254</v>
      </c>
      <c r="E40" s="553" t="s">
        <v>1255</v>
      </c>
      <c r="F40" s="553" t="s">
        <v>1256</v>
      </c>
      <c r="G40" s="558" t="s">
        <v>1231</v>
      </c>
      <c r="H40" s="550" t="s">
        <v>1232</v>
      </c>
      <c r="I40" s="550" t="s">
        <v>1233</v>
      </c>
    </row>
    <row r="41" spans="1:9" ht="19.5" customHeight="1">
      <c r="A41" s="556">
        <v>5</v>
      </c>
      <c r="B41" s="555" t="s">
        <v>7</v>
      </c>
      <c r="C41" s="555" t="s">
        <v>299</v>
      </c>
      <c r="D41" s="552" t="s">
        <v>1259</v>
      </c>
      <c r="E41" s="552" t="s">
        <v>1260</v>
      </c>
      <c r="F41" s="552" t="s">
        <v>1261</v>
      </c>
      <c r="G41" s="558" t="s">
        <v>1231</v>
      </c>
      <c r="H41" s="550" t="s">
        <v>1232</v>
      </c>
      <c r="I41" s="550" t="s">
        <v>1233</v>
      </c>
    </row>
    <row r="42" spans="1:9" ht="19.5" customHeight="1">
      <c r="A42" s="556">
        <v>6</v>
      </c>
      <c r="B42" s="555" t="s">
        <v>7</v>
      </c>
      <c r="C42" s="557" t="s">
        <v>301</v>
      </c>
      <c r="D42" s="553" t="s">
        <v>1254</v>
      </c>
      <c r="E42" s="553" t="s">
        <v>1255</v>
      </c>
      <c r="F42" s="553" t="s">
        <v>1256</v>
      </c>
      <c r="G42" s="558" t="s">
        <v>1231</v>
      </c>
      <c r="H42" s="550" t="s">
        <v>1232</v>
      </c>
      <c r="I42" s="550" t="s">
        <v>1233</v>
      </c>
    </row>
    <row r="43" spans="1:9" ht="19.5" customHeight="1">
      <c r="A43" s="556">
        <v>7</v>
      </c>
      <c r="B43" s="555" t="s">
        <v>7</v>
      </c>
      <c r="C43" s="555" t="s">
        <v>300</v>
      </c>
      <c r="D43" s="553" t="s">
        <v>1259</v>
      </c>
      <c r="E43" s="553" t="s">
        <v>1260</v>
      </c>
      <c r="F43" s="553" t="s">
        <v>1261</v>
      </c>
      <c r="G43" s="558" t="s">
        <v>1231</v>
      </c>
      <c r="H43" s="550" t="s">
        <v>1232</v>
      </c>
      <c r="I43" s="550" t="s">
        <v>1233</v>
      </c>
    </row>
    <row r="44" spans="1:9" ht="19.5" customHeight="1">
      <c r="A44" s="556">
        <v>8</v>
      </c>
      <c r="B44" s="555" t="s">
        <v>7</v>
      </c>
      <c r="C44" s="555" t="s">
        <v>3</v>
      </c>
      <c r="D44" s="553" t="s">
        <v>1254</v>
      </c>
      <c r="E44" s="553" t="s">
        <v>1255</v>
      </c>
      <c r="F44" s="553" t="s">
        <v>1256</v>
      </c>
      <c r="G44" s="558" t="s">
        <v>1231</v>
      </c>
      <c r="H44" s="550" t="s">
        <v>1232</v>
      </c>
      <c r="I44" s="550" t="s">
        <v>1233</v>
      </c>
    </row>
    <row r="45" spans="1:9" ht="19.5" customHeight="1">
      <c r="A45" s="556">
        <v>9</v>
      </c>
      <c r="B45" s="555" t="s">
        <v>7</v>
      </c>
      <c r="C45" s="555" t="s">
        <v>414</v>
      </c>
      <c r="D45" s="553" t="s">
        <v>1259</v>
      </c>
      <c r="E45" s="553" t="s">
        <v>1260</v>
      </c>
      <c r="F45" s="553" t="s">
        <v>1261</v>
      </c>
      <c r="G45" s="558" t="s">
        <v>1231</v>
      </c>
      <c r="H45" s="550" t="s">
        <v>1232</v>
      </c>
      <c r="I45" s="550" t="s">
        <v>1233</v>
      </c>
    </row>
    <row r="46" spans="1:9" ht="19.5" customHeight="1">
      <c r="A46" s="556">
        <v>10</v>
      </c>
      <c r="B46" s="555" t="s">
        <v>7</v>
      </c>
      <c r="C46" s="555" t="s">
        <v>261</v>
      </c>
      <c r="D46" s="553" t="s">
        <v>1254</v>
      </c>
      <c r="E46" s="553" t="s">
        <v>1255</v>
      </c>
      <c r="F46" s="553" t="s">
        <v>1256</v>
      </c>
      <c r="G46" s="558" t="s">
        <v>1231</v>
      </c>
      <c r="H46" s="550" t="s">
        <v>1232</v>
      </c>
      <c r="I46" s="550" t="s">
        <v>1233</v>
      </c>
    </row>
    <row r="47" spans="1:9" ht="19.5" customHeight="1">
      <c r="A47" s="556">
        <v>11</v>
      </c>
      <c r="B47" s="555" t="s">
        <v>7</v>
      </c>
      <c r="C47" s="555" t="s">
        <v>593</v>
      </c>
      <c r="D47" s="553" t="s">
        <v>1254</v>
      </c>
      <c r="E47" s="553" t="s">
        <v>1255</v>
      </c>
      <c r="F47" s="553" t="s">
        <v>1256</v>
      </c>
      <c r="G47" s="558" t="s">
        <v>1231</v>
      </c>
      <c r="H47" s="550" t="s">
        <v>1232</v>
      </c>
      <c r="I47" s="550" t="s">
        <v>1233</v>
      </c>
    </row>
    <row r="48" spans="1:9" ht="19.5" customHeight="1">
      <c r="A48" s="556">
        <v>12</v>
      </c>
      <c r="B48" s="555" t="s">
        <v>7</v>
      </c>
      <c r="C48" s="555" t="s">
        <v>472</v>
      </c>
      <c r="D48" s="553" t="s">
        <v>1259</v>
      </c>
      <c r="E48" s="553" t="s">
        <v>1260</v>
      </c>
      <c r="F48" s="553" t="s">
        <v>1261</v>
      </c>
      <c r="G48" s="558" t="s">
        <v>1231</v>
      </c>
      <c r="H48" s="550" t="s">
        <v>1232</v>
      </c>
      <c r="I48" s="550" t="s">
        <v>1233</v>
      </c>
    </row>
    <row r="49" spans="1:9" ht="19.5" customHeight="1">
      <c r="A49" s="556">
        <v>13</v>
      </c>
      <c r="B49" s="555" t="s">
        <v>7</v>
      </c>
      <c r="C49" s="555" t="s">
        <v>102</v>
      </c>
      <c r="D49" s="553" t="s">
        <v>1254</v>
      </c>
      <c r="E49" s="553" t="s">
        <v>1255</v>
      </c>
      <c r="F49" s="553" t="s">
        <v>1256</v>
      </c>
      <c r="G49" s="558" t="s">
        <v>1231</v>
      </c>
      <c r="H49" s="550" t="s">
        <v>1232</v>
      </c>
      <c r="I49" s="550" t="s">
        <v>1233</v>
      </c>
    </row>
    <row r="50" spans="1:9" ht="19.5" customHeight="1">
      <c r="A50" s="556">
        <v>14</v>
      </c>
      <c r="B50" s="555" t="s">
        <v>7</v>
      </c>
      <c r="C50" s="555" t="s">
        <v>471</v>
      </c>
      <c r="D50" s="553" t="s">
        <v>1254</v>
      </c>
      <c r="E50" s="553" t="s">
        <v>1255</v>
      </c>
      <c r="F50" s="553" t="s">
        <v>1256</v>
      </c>
      <c r="G50" s="558" t="s">
        <v>1231</v>
      </c>
      <c r="H50" s="550" t="s">
        <v>1232</v>
      </c>
      <c r="I50" s="550" t="s">
        <v>1233</v>
      </c>
    </row>
    <row r="51" spans="1:9" ht="19.5" customHeight="1">
      <c r="A51" s="556">
        <v>15</v>
      </c>
      <c r="B51" s="555" t="s">
        <v>7</v>
      </c>
      <c r="C51" s="555" t="s">
        <v>985</v>
      </c>
      <c r="D51" s="553" t="s">
        <v>1254</v>
      </c>
      <c r="E51" s="553" t="s">
        <v>1255</v>
      </c>
      <c r="F51" s="553" t="s">
        <v>1256</v>
      </c>
      <c r="G51" s="558" t="s">
        <v>1231</v>
      </c>
      <c r="H51" s="550" t="s">
        <v>1232</v>
      </c>
      <c r="I51" s="550" t="s">
        <v>1233</v>
      </c>
    </row>
    <row r="52" spans="1:9" ht="19.5" customHeight="1">
      <c r="A52" s="556">
        <v>16</v>
      </c>
      <c r="B52" s="555" t="s">
        <v>7</v>
      </c>
      <c r="C52" s="555" t="s">
        <v>1089</v>
      </c>
      <c r="D52" s="553" t="s">
        <v>1254</v>
      </c>
      <c r="E52" s="553" t="s">
        <v>1255</v>
      </c>
      <c r="F52" s="553" t="s">
        <v>1256</v>
      </c>
      <c r="G52" s="558" t="s">
        <v>1231</v>
      </c>
      <c r="H52" s="550" t="s">
        <v>1232</v>
      </c>
      <c r="I52" s="550" t="s">
        <v>1233</v>
      </c>
    </row>
    <row r="53" spans="1:9" ht="19.5" customHeight="1">
      <c r="A53" s="556">
        <v>17</v>
      </c>
      <c r="B53" s="555" t="s">
        <v>7</v>
      </c>
      <c r="C53" s="555" t="s">
        <v>986</v>
      </c>
      <c r="D53" s="552" t="s">
        <v>1254</v>
      </c>
      <c r="E53" s="552" t="s">
        <v>1255</v>
      </c>
      <c r="F53" s="552" t="s">
        <v>1256</v>
      </c>
      <c r="G53" s="558" t="s">
        <v>1231</v>
      </c>
      <c r="H53" s="550" t="s">
        <v>1232</v>
      </c>
      <c r="I53" s="550" t="s">
        <v>1233</v>
      </c>
    </row>
    <row r="54" spans="1:9" ht="19.5" customHeight="1">
      <c r="A54" s="556">
        <v>18</v>
      </c>
      <c r="B54" s="555" t="s">
        <v>7</v>
      </c>
      <c r="C54" s="555" t="s">
        <v>1097</v>
      </c>
      <c r="D54" s="553" t="s">
        <v>1259</v>
      </c>
      <c r="E54" s="553" t="s">
        <v>1260</v>
      </c>
      <c r="F54" s="553" t="s">
        <v>1261</v>
      </c>
      <c r="G54" s="558" t="s">
        <v>1231</v>
      </c>
      <c r="H54" s="550" t="s">
        <v>1232</v>
      </c>
      <c r="I54" s="550" t="s">
        <v>1233</v>
      </c>
    </row>
    <row r="55" spans="1:9" ht="19.5" customHeight="1">
      <c r="A55" s="556">
        <v>19</v>
      </c>
      <c r="B55" s="555" t="s">
        <v>7</v>
      </c>
      <c r="C55" s="555" t="s">
        <v>1096</v>
      </c>
      <c r="D55" s="552" t="s">
        <v>1259</v>
      </c>
      <c r="E55" s="552" t="s">
        <v>1260</v>
      </c>
      <c r="F55" s="552" t="s">
        <v>1261</v>
      </c>
      <c r="G55" s="550" t="s">
        <v>1247</v>
      </c>
      <c r="H55" s="552" t="s">
        <v>1248</v>
      </c>
      <c r="I55" s="552" t="s">
        <v>1249</v>
      </c>
    </row>
    <row r="56" spans="1:9" ht="19.5" customHeight="1">
      <c r="A56" s="556">
        <v>20</v>
      </c>
      <c r="B56" s="555" t="s">
        <v>7</v>
      </c>
      <c r="C56" s="555" t="s">
        <v>50</v>
      </c>
      <c r="D56" s="553" t="s">
        <v>1254</v>
      </c>
      <c r="E56" s="553" t="s">
        <v>1255</v>
      </c>
      <c r="F56" s="553" t="s">
        <v>1256</v>
      </c>
      <c r="G56" s="558" t="s">
        <v>1231</v>
      </c>
      <c r="H56" s="550" t="s">
        <v>1232</v>
      </c>
      <c r="I56" s="550" t="s">
        <v>1233</v>
      </c>
    </row>
    <row r="57" spans="1:9" ht="19.5" customHeight="1">
      <c r="A57" s="556">
        <v>1</v>
      </c>
      <c r="B57" s="555" t="s">
        <v>8</v>
      </c>
      <c r="C57" s="555" t="s">
        <v>49</v>
      </c>
      <c r="D57" s="551" t="s">
        <v>1262</v>
      </c>
      <c r="E57" s="551" t="s">
        <v>1262</v>
      </c>
      <c r="F57" s="551" t="s">
        <v>1263</v>
      </c>
      <c r="G57" s="550" t="s">
        <v>1247</v>
      </c>
      <c r="H57" s="550" t="s">
        <v>1248</v>
      </c>
      <c r="I57" s="552" t="s">
        <v>1249</v>
      </c>
    </row>
    <row r="58" spans="1:9" ht="19.5" customHeight="1">
      <c r="A58" s="556">
        <v>2</v>
      </c>
      <c r="B58" s="555" t="s">
        <v>8</v>
      </c>
      <c r="C58" s="555" t="s">
        <v>523</v>
      </c>
      <c r="D58" s="550" t="s">
        <v>1258</v>
      </c>
      <c r="E58" s="550" t="s">
        <v>1262</v>
      </c>
      <c r="F58" s="550" t="s">
        <v>1263</v>
      </c>
      <c r="G58" s="550" t="s">
        <v>1247</v>
      </c>
      <c r="H58" s="550" t="s">
        <v>1248</v>
      </c>
      <c r="I58" s="552" t="s">
        <v>1249</v>
      </c>
    </row>
    <row r="59" spans="1:9" ht="19.5" customHeight="1">
      <c r="A59" s="556">
        <v>3</v>
      </c>
      <c r="B59" s="555" t="s">
        <v>8</v>
      </c>
      <c r="C59" s="555" t="s">
        <v>507</v>
      </c>
      <c r="D59" s="551" t="s">
        <v>1264</v>
      </c>
      <c r="E59" s="551" t="s">
        <v>1262</v>
      </c>
      <c r="F59" s="551" t="s">
        <v>1263</v>
      </c>
      <c r="G59" s="550" t="s">
        <v>1247</v>
      </c>
      <c r="H59" s="550" t="s">
        <v>1248</v>
      </c>
      <c r="I59" s="552" t="s">
        <v>1249</v>
      </c>
    </row>
    <row r="60" spans="1:9" ht="19.5" customHeight="1">
      <c r="A60" s="556">
        <v>4</v>
      </c>
      <c r="B60" s="555" t="s">
        <v>8</v>
      </c>
      <c r="C60" s="555" t="s">
        <v>2</v>
      </c>
      <c r="D60" s="551" t="s">
        <v>1264</v>
      </c>
      <c r="E60" s="551" t="s">
        <v>1262</v>
      </c>
      <c r="F60" s="551" t="s">
        <v>1263</v>
      </c>
      <c r="G60" s="550" t="s">
        <v>1247</v>
      </c>
      <c r="H60" s="550" t="s">
        <v>1248</v>
      </c>
      <c r="I60" s="552" t="s">
        <v>1249</v>
      </c>
    </row>
    <row r="61" spans="1:9" ht="19.5" customHeight="1">
      <c r="A61" s="556">
        <v>5</v>
      </c>
      <c r="B61" s="555" t="s">
        <v>8</v>
      </c>
      <c r="C61" s="555" t="s">
        <v>299</v>
      </c>
      <c r="D61" s="550" t="s">
        <v>1265</v>
      </c>
      <c r="E61" s="550" t="s">
        <v>1262</v>
      </c>
      <c r="F61" s="550" t="s">
        <v>1263</v>
      </c>
      <c r="G61" s="550" t="s">
        <v>1247</v>
      </c>
      <c r="H61" s="550" t="s">
        <v>1248</v>
      </c>
      <c r="I61" s="552" t="s">
        <v>1249</v>
      </c>
    </row>
    <row r="62" spans="1:9" ht="19.5" customHeight="1">
      <c r="A62" s="556">
        <v>6</v>
      </c>
      <c r="B62" s="555" t="s">
        <v>8</v>
      </c>
      <c r="C62" s="555" t="s">
        <v>300</v>
      </c>
      <c r="D62" s="551" t="s">
        <v>1266</v>
      </c>
      <c r="E62" s="551" t="s">
        <v>1262</v>
      </c>
      <c r="F62" s="551" t="s">
        <v>1263</v>
      </c>
      <c r="G62" s="550" t="s">
        <v>1247</v>
      </c>
      <c r="H62" s="550" t="s">
        <v>1248</v>
      </c>
      <c r="I62" s="552" t="s">
        <v>1249</v>
      </c>
    </row>
    <row r="63" spans="1:9" ht="19.5" customHeight="1">
      <c r="A63" s="556">
        <v>7</v>
      </c>
      <c r="B63" s="555" t="s">
        <v>8</v>
      </c>
      <c r="C63" s="555" t="s">
        <v>216</v>
      </c>
      <c r="D63" s="551" t="s">
        <v>1267</v>
      </c>
      <c r="E63" s="551" t="s">
        <v>1262</v>
      </c>
      <c r="F63" s="551" t="s">
        <v>1263</v>
      </c>
      <c r="G63" s="550" t="s">
        <v>1247</v>
      </c>
      <c r="H63" s="550" t="s">
        <v>1248</v>
      </c>
      <c r="I63" s="552" t="s">
        <v>1249</v>
      </c>
    </row>
    <row r="64" spans="1:9" ht="19.5" customHeight="1">
      <c r="A64" s="556">
        <v>8</v>
      </c>
      <c r="B64" s="555" t="s">
        <v>8</v>
      </c>
      <c r="C64" s="555" t="s">
        <v>414</v>
      </c>
      <c r="D64" s="551" t="s">
        <v>1268</v>
      </c>
      <c r="E64" s="551" t="s">
        <v>1262</v>
      </c>
      <c r="F64" s="551" t="s">
        <v>1263</v>
      </c>
      <c r="G64" s="550" t="s">
        <v>1247</v>
      </c>
      <c r="H64" s="550" t="s">
        <v>1248</v>
      </c>
      <c r="I64" s="552" t="s">
        <v>1249</v>
      </c>
    </row>
    <row r="65" spans="1:9" ht="19.5" customHeight="1">
      <c r="A65" s="556">
        <v>9</v>
      </c>
      <c r="B65" s="555" t="s">
        <v>8</v>
      </c>
      <c r="C65" s="555" t="s">
        <v>261</v>
      </c>
      <c r="D65" s="551" t="s">
        <v>1269</v>
      </c>
      <c r="E65" s="551" t="s">
        <v>1262</v>
      </c>
      <c r="F65" s="551" t="s">
        <v>1263</v>
      </c>
      <c r="G65" s="550" t="s">
        <v>1247</v>
      </c>
      <c r="H65" s="550" t="s">
        <v>1248</v>
      </c>
      <c r="I65" s="552" t="s">
        <v>1249</v>
      </c>
    </row>
    <row r="66" spans="1:9" ht="19.5" customHeight="1">
      <c r="A66" s="556">
        <v>10</v>
      </c>
      <c r="B66" s="555" t="s">
        <v>8</v>
      </c>
      <c r="C66" s="555" t="s">
        <v>473</v>
      </c>
      <c r="D66" s="551" t="s">
        <v>1270</v>
      </c>
      <c r="E66" s="551" t="s">
        <v>1262</v>
      </c>
      <c r="F66" s="551" t="s">
        <v>1263</v>
      </c>
      <c r="G66" s="550" t="s">
        <v>1247</v>
      </c>
      <c r="H66" s="550" t="s">
        <v>1248</v>
      </c>
      <c r="I66" s="552" t="s">
        <v>1249</v>
      </c>
    </row>
    <row r="67" spans="1:9" ht="19.5" customHeight="1">
      <c r="A67" s="556">
        <v>11</v>
      </c>
      <c r="B67" s="555" t="s">
        <v>8</v>
      </c>
      <c r="C67" s="555" t="s">
        <v>472</v>
      </c>
      <c r="D67" s="551" t="s">
        <v>1241</v>
      </c>
      <c r="E67" s="551" t="s">
        <v>1262</v>
      </c>
      <c r="F67" s="551" t="s">
        <v>1263</v>
      </c>
      <c r="G67" s="550" t="s">
        <v>1247</v>
      </c>
      <c r="H67" s="550" t="s">
        <v>1248</v>
      </c>
      <c r="I67" s="552" t="s">
        <v>1249</v>
      </c>
    </row>
    <row r="68" spans="1:9" ht="19.5" customHeight="1">
      <c r="A68" s="556">
        <v>12</v>
      </c>
      <c r="B68" s="555" t="s">
        <v>8</v>
      </c>
      <c r="C68" s="555" t="s">
        <v>298</v>
      </c>
      <c r="D68" s="550" t="s">
        <v>1238</v>
      </c>
      <c r="E68" s="550" t="s">
        <v>1262</v>
      </c>
      <c r="F68" s="550" t="s">
        <v>1263</v>
      </c>
      <c r="G68" s="550" t="s">
        <v>1247</v>
      </c>
      <c r="H68" s="550" t="s">
        <v>1248</v>
      </c>
      <c r="I68" s="552" t="s">
        <v>1249</v>
      </c>
    </row>
    <row r="69" spans="1:9" ht="19.5" customHeight="1">
      <c r="A69" s="556">
        <v>13</v>
      </c>
      <c r="B69" s="555" t="s">
        <v>8</v>
      </c>
      <c r="C69" s="555" t="s">
        <v>585</v>
      </c>
      <c r="D69" s="551" t="s">
        <v>1271</v>
      </c>
      <c r="E69" s="551" t="s">
        <v>1262</v>
      </c>
      <c r="F69" s="551" t="s">
        <v>1263</v>
      </c>
      <c r="G69" s="550" t="s">
        <v>1247</v>
      </c>
      <c r="H69" s="550" t="s">
        <v>1248</v>
      </c>
      <c r="I69" s="552" t="s">
        <v>1249</v>
      </c>
    </row>
    <row r="70" spans="1:9" ht="19.5" customHeight="1">
      <c r="A70" s="556">
        <v>14</v>
      </c>
      <c r="B70" s="555" t="s">
        <v>8</v>
      </c>
      <c r="C70" s="555" t="s">
        <v>986</v>
      </c>
      <c r="D70" s="551" t="s">
        <v>1267</v>
      </c>
      <c r="E70" s="551" t="s">
        <v>1262</v>
      </c>
      <c r="F70" s="551" t="s">
        <v>1263</v>
      </c>
      <c r="G70" s="550" t="s">
        <v>1247</v>
      </c>
      <c r="H70" s="550" t="s">
        <v>1248</v>
      </c>
      <c r="I70" s="552" t="s">
        <v>1249</v>
      </c>
    </row>
    <row r="71" spans="1:9" ht="19.5" customHeight="1">
      <c r="A71" s="556">
        <v>15</v>
      </c>
      <c r="B71" s="555" t="s">
        <v>8</v>
      </c>
      <c r="C71" s="555" t="s">
        <v>1097</v>
      </c>
      <c r="D71" s="551" t="s">
        <v>1272</v>
      </c>
      <c r="E71" s="551" t="s">
        <v>1262</v>
      </c>
      <c r="F71" s="551" t="s">
        <v>1273</v>
      </c>
      <c r="G71" s="564" t="s">
        <v>1242</v>
      </c>
      <c r="H71" s="564" t="s">
        <v>1243</v>
      </c>
      <c r="I71" s="563" t="s">
        <v>1244</v>
      </c>
    </row>
    <row r="72" spans="1:9" ht="19.5" customHeight="1">
      <c r="A72" s="556">
        <v>16</v>
      </c>
      <c r="B72" s="555" t="s">
        <v>8</v>
      </c>
      <c r="C72" s="557" t="s">
        <v>103</v>
      </c>
      <c r="D72" s="550" t="s">
        <v>1274</v>
      </c>
      <c r="E72" s="551" t="s">
        <v>1262</v>
      </c>
      <c r="F72" s="551" t="s">
        <v>1263</v>
      </c>
      <c r="G72" s="550" t="s">
        <v>1247</v>
      </c>
      <c r="H72" s="550" t="s">
        <v>1248</v>
      </c>
      <c r="I72" s="552" t="s">
        <v>1249</v>
      </c>
    </row>
    <row r="73" spans="1:9" ht="19.5" customHeight="1">
      <c r="A73" s="556">
        <v>17</v>
      </c>
      <c r="B73" s="555" t="s">
        <v>8</v>
      </c>
      <c r="C73" s="555" t="s">
        <v>586</v>
      </c>
      <c r="D73" s="551" t="s">
        <v>1275</v>
      </c>
      <c r="E73" s="551" t="s">
        <v>1262</v>
      </c>
      <c r="F73" s="551" t="s">
        <v>1263</v>
      </c>
      <c r="G73" s="550" t="s">
        <v>1247</v>
      </c>
      <c r="H73" s="550" t="s">
        <v>1248</v>
      </c>
      <c r="I73" s="552" t="s">
        <v>1249</v>
      </c>
    </row>
    <row r="74" spans="1:9" ht="19.5" customHeight="1">
      <c r="A74" s="556">
        <v>1</v>
      </c>
      <c r="B74" s="555" t="s">
        <v>11</v>
      </c>
      <c r="C74" s="562" t="s">
        <v>507</v>
      </c>
      <c r="D74" s="551" t="s">
        <v>1276</v>
      </c>
      <c r="E74" s="551" t="s">
        <v>1277</v>
      </c>
      <c r="F74" s="551" t="s">
        <v>1278</v>
      </c>
      <c r="G74" s="550" t="s">
        <v>1247</v>
      </c>
      <c r="H74" s="552" t="s">
        <v>1248</v>
      </c>
      <c r="I74" s="552" t="s">
        <v>1249</v>
      </c>
    </row>
    <row r="75" spans="1:9" ht="19.5" customHeight="1">
      <c r="A75" s="556">
        <v>2</v>
      </c>
      <c r="B75" s="555" t="s">
        <v>11</v>
      </c>
      <c r="C75" s="562" t="s">
        <v>300</v>
      </c>
      <c r="D75" s="551" t="s">
        <v>1276</v>
      </c>
      <c r="E75" s="551" t="s">
        <v>1277</v>
      </c>
      <c r="F75" s="551" t="s">
        <v>1278</v>
      </c>
      <c r="G75" s="550" t="s">
        <v>1247</v>
      </c>
      <c r="H75" s="552" t="s">
        <v>1248</v>
      </c>
      <c r="I75" s="552" t="s">
        <v>1249</v>
      </c>
    </row>
    <row r="76" spans="1:9" ht="19.5" customHeight="1">
      <c r="A76" s="556">
        <v>3</v>
      </c>
      <c r="B76" s="555" t="s">
        <v>11</v>
      </c>
      <c r="C76" s="562" t="s">
        <v>175</v>
      </c>
      <c r="D76" s="551" t="s">
        <v>1276</v>
      </c>
      <c r="E76" s="551" t="s">
        <v>1277</v>
      </c>
      <c r="F76" s="550" t="s">
        <v>1278</v>
      </c>
      <c r="G76" s="550" t="s">
        <v>1247</v>
      </c>
      <c r="H76" s="552" t="s">
        <v>1248</v>
      </c>
      <c r="I76" s="552" t="s">
        <v>1249</v>
      </c>
    </row>
    <row r="77" spans="1:9" ht="19.5" customHeight="1">
      <c r="A77" s="556">
        <v>4</v>
      </c>
      <c r="B77" s="555" t="s">
        <v>11</v>
      </c>
      <c r="C77" s="562" t="s">
        <v>986</v>
      </c>
      <c r="D77" s="551" t="s">
        <v>1276</v>
      </c>
      <c r="E77" s="551" t="s">
        <v>1277</v>
      </c>
      <c r="F77" s="551" t="s">
        <v>1278</v>
      </c>
      <c r="G77" s="550" t="s">
        <v>1247</v>
      </c>
      <c r="H77" s="552" t="s">
        <v>1248</v>
      </c>
      <c r="I77" s="552" t="s">
        <v>1249</v>
      </c>
    </row>
    <row r="78" spans="1:9" ht="19.5" customHeight="1">
      <c r="A78" s="556">
        <v>5</v>
      </c>
      <c r="B78" s="555" t="s">
        <v>11</v>
      </c>
      <c r="C78" s="557" t="s">
        <v>103</v>
      </c>
      <c r="D78" s="551" t="s">
        <v>1276</v>
      </c>
      <c r="E78" s="551" t="s">
        <v>1277</v>
      </c>
      <c r="F78" s="551" t="s">
        <v>1278</v>
      </c>
      <c r="G78" s="550" t="s">
        <v>1247</v>
      </c>
      <c r="H78" s="552" t="s">
        <v>1248</v>
      </c>
      <c r="I78" s="552" t="s">
        <v>1249</v>
      </c>
    </row>
    <row r="79" spans="1:9" ht="19.5" customHeight="1">
      <c r="A79" s="556">
        <v>6</v>
      </c>
      <c r="B79" s="555" t="s">
        <v>11</v>
      </c>
      <c r="C79" s="562" t="s">
        <v>216</v>
      </c>
      <c r="D79" s="551" t="s">
        <v>1276</v>
      </c>
      <c r="E79" s="551" t="s">
        <v>1277</v>
      </c>
      <c r="F79" s="551" t="s">
        <v>1278</v>
      </c>
      <c r="G79" s="550" t="s">
        <v>1247</v>
      </c>
      <c r="H79" s="552" t="s">
        <v>1248</v>
      </c>
      <c r="I79" s="552" t="s">
        <v>1249</v>
      </c>
    </row>
    <row r="80" spans="1:9" ht="19.5" customHeight="1">
      <c r="A80" s="556">
        <v>7</v>
      </c>
      <c r="B80" s="555" t="s">
        <v>11</v>
      </c>
      <c r="C80" s="562" t="s">
        <v>473</v>
      </c>
      <c r="D80" s="551" t="s">
        <v>1276</v>
      </c>
      <c r="E80" s="551" t="s">
        <v>1277</v>
      </c>
      <c r="F80" s="551" t="s">
        <v>1278</v>
      </c>
      <c r="G80" s="558" t="s">
        <v>1220</v>
      </c>
      <c r="H80" s="550" t="s">
        <v>1279</v>
      </c>
      <c r="I80" s="550" t="s">
        <v>1280</v>
      </c>
    </row>
    <row r="81" spans="1:9" ht="19.5" customHeight="1">
      <c r="A81" s="556">
        <v>8</v>
      </c>
      <c r="B81" s="555" t="s">
        <v>11</v>
      </c>
      <c r="C81" s="562" t="s">
        <v>681</v>
      </c>
      <c r="D81" s="551" t="s">
        <v>1276</v>
      </c>
      <c r="E81" s="551" t="s">
        <v>1277</v>
      </c>
      <c r="F81" s="551" t="s">
        <v>1278</v>
      </c>
      <c r="G81" s="558" t="s">
        <v>1220</v>
      </c>
      <c r="H81" s="550" t="s">
        <v>1279</v>
      </c>
      <c r="I81" s="550" t="s">
        <v>1280</v>
      </c>
    </row>
    <row r="82" spans="1:9" ht="19.5" customHeight="1">
      <c r="A82" s="556">
        <v>9</v>
      </c>
      <c r="B82" s="555" t="s">
        <v>11</v>
      </c>
      <c r="C82" s="555" t="s">
        <v>1097</v>
      </c>
      <c r="D82" s="551" t="s">
        <v>1276</v>
      </c>
      <c r="E82" s="551" t="s">
        <v>1277</v>
      </c>
      <c r="F82" s="551" t="s">
        <v>1278</v>
      </c>
      <c r="G82" s="550" t="s">
        <v>1247</v>
      </c>
      <c r="H82" s="552" t="s">
        <v>1248</v>
      </c>
      <c r="I82" s="552" t="s">
        <v>1249</v>
      </c>
    </row>
    <row r="83" spans="1:9" ht="19.5" customHeight="1">
      <c r="A83" s="556">
        <v>10</v>
      </c>
      <c r="B83" s="555" t="s">
        <v>11</v>
      </c>
      <c r="C83" s="562" t="s">
        <v>471</v>
      </c>
      <c r="D83" s="551" t="s">
        <v>1276</v>
      </c>
      <c r="E83" s="551" t="s">
        <v>1277</v>
      </c>
      <c r="F83" s="551" t="s">
        <v>1278</v>
      </c>
      <c r="G83" s="550" t="s">
        <v>1247</v>
      </c>
      <c r="H83" s="552" t="s">
        <v>1248</v>
      </c>
      <c r="I83" s="552" t="s">
        <v>1249</v>
      </c>
    </row>
    <row r="84" spans="1:9" ht="19.5" customHeight="1">
      <c r="A84" s="556">
        <v>11</v>
      </c>
      <c r="B84" s="555" t="s">
        <v>11</v>
      </c>
      <c r="C84" s="555" t="s">
        <v>586</v>
      </c>
      <c r="D84" s="551" t="s">
        <v>1276</v>
      </c>
      <c r="E84" s="551" t="s">
        <v>1277</v>
      </c>
      <c r="F84" s="551" t="s">
        <v>1278</v>
      </c>
      <c r="G84" s="558" t="s">
        <v>1220</v>
      </c>
      <c r="H84" s="550" t="s">
        <v>1279</v>
      </c>
      <c r="I84" s="550" t="s">
        <v>1280</v>
      </c>
    </row>
    <row r="85" spans="1:9" ht="19.5" customHeight="1">
      <c r="A85" s="556">
        <v>12</v>
      </c>
      <c r="B85" s="555" t="s">
        <v>11</v>
      </c>
      <c r="C85" s="555" t="s">
        <v>298</v>
      </c>
      <c r="D85" s="551" t="s">
        <v>1276</v>
      </c>
      <c r="E85" s="551" t="s">
        <v>1277</v>
      </c>
      <c r="F85" s="551" t="s">
        <v>1278</v>
      </c>
      <c r="G85" s="558" t="s">
        <v>1220</v>
      </c>
      <c r="H85" s="550" t="s">
        <v>1279</v>
      </c>
      <c r="I85" s="550" t="s">
        <v>1280</v>
      </c>
    </row>
    <row r="86" spans="1:9" ht="19.5" customHeight="1">
      <c r="A86" s="556">
        <v>13</v>
      </c>
      <c r="B86" s="555" t="s">
        <v>11</v>
      </c>
      <c r="C86" s="555" t="s">
        <v>521</v>
      </c>
      <c r="D86" s="551" t="s">
        <v>1276</v>
      </c>
      <c r="E86" s="551" t="s">
        <v>1277</v>
      </c>
      <c r="F86" s="551" t="s">
        <v>1278</v>
      </c>
      <c r="G86" s="558" t="s">
        <v>1220</v>
      </c>
      <c r="H86" s="550" t="s">
        <v>1279</v>
      </c>
      <c r="I86" s="550" t="s">
        <v>1280</v>
      </c>
    </row>
    <row r="87" spans="1:9" ht="19.5" customHeight="1">
      <c r="A87" s="556">
        <v>14</v>
      </c>
      <c r="B87" s="555" t="s">
        <v>11</v>
      </c>
      <c r="C87" s="555" t="s">
        <v>585</v>
      </c>
      <c r="D87" s="551" t="s">
        <v>1276</v>
      </c>
      <c r="E87" s="551" t="s">
        <v>1277</v>
      </c>
      <c r="F87" s="551" t="s">
        <v>1278</v>
      </c>
      <c r="G87" s="550" t="s">
        <v>1247</v>
      </c>
      <c r="H87" s="552" t="s">
        <v>1248</v>
      </c>
      <c r="I87" s="552" t="s">
        <v>1249</v>
      </c>
    </row>
    <row r="88" spans="1:9" ht="19.5" customHeight="1">
      <c r="A88" s="556">
        <v>15</v>
      </c>
      <c r="B88" s="555" t="s">
        <v>11</v>
      </c>
      <c r="C88" s="555" t="s">
        <v>260</v>
      </c>
      <c r="D88" s="551" t="s">
        <v>1276</v>
      </c>
      <c r="E88" s="551" t="s">
        <v>1277</v>
      </c>
      <c r="F88" s="551" t="s">
        <v>1278</v>
      </c>
      <c r="G88" s="558" t="s">
        <v>1231</v>
      </c>
      <c r="H88" s="550" t="s">
        <v>1232</v>
      </c>
      <c r="I88" s="550" t="s">
        <v>1233</v>
      </c>
    </row>
    <row r="89" spans="1:9" ht="19.5" customHeight="1">
      <c r="A89" s="556">
        <v>16</v>
      </c>
      <c r="B89" s="555" t="s">
        <v>11</v>
      </c>
      <c r="C89" s="555" t="s">
        <v>1070</v>
      </c>
      <c r="D89" s="551" t="s">
        <v>1276</v>
      </c>
      <c r="E89" s="551" t="s">
        <v>1277</v>
      </c>
      <c r="F89" s="551" t="s">
        <v>1281</v>
      </c>
      <c r="G89" s="550" t="s">
        <v>1247</v>
      </c>
      <c r="H89" s="552" t="s">
        <v>1248</v>
      </c>
      <c r="I89" s="552" t="s">
        <v>1249</v>
      </c>
    </row>
    <row r="90" spans="1:9" ht="19.5" customHeight="1">
      <c r="A90" s="556">
        <v>1</v>
      </c>
      <c r="B90" s="555" t="s">
        <v>9</v>
      </c>
      <c r="C90" s="555" t="s">
        <v>175</v>
      </c>
      <c r="D90" s="551" t="s">
        <v>1282</v>
      </c>
      <c r="E90" s="551" t="s">
        <v>1245</v>
      </c>
      <c r="F90" s="550" t="s">
        <v>1240</v>
      </c>
      <c r="G90" s="550" t="s">
        <v>1247</v>
      </c>
      <c r="H90" s="550" t="s">
        <v>1248</v>
      </c>
      <c r="I90" s="552" t="s">
        <v>1249</v>
      </c>
    </row>
    <row r="91" spans="1:9" ht="19.5" customHeight="1">
      <c r="A91" s="556">
        <v>2</v>
      </c>
      <c r="B91" s="555" t="s">
        <v>9</v>
      </c>
      <c r="C91" s="557" t="s">
        <v>372</v>
      </c>
      <c r="D91" s="551" t="s">
        <v>1271</v>
      </c>
      <c r="E91" s="551" t="s">
        <v>1283</v>
      </c>
      <c r="F91" s="551" t="s">
        <v>1284</v>
      </c>
      <c r="G91" s="550" t="s">
        <v>1242</v>
      </c>
      <c r="H91" s="550" t="s">
        <v>1243</v>
      </c>
      <c r="I91" s="552" t="s">
        <v>1244</v>
      </c>
    </row>
    <row r="92" spans="1:9" ht="19.5" customHeight="1">
      <c r="A92" s="556">
        <v>1</v>
      </c>
      <c r="B92" s="555" t="s">
        <v>12</v>
      </c>
      <c r="C92" s="554" t="s">
        <v>49</v>
      </c>
      <c r="D92" s="551" t="s">
        <v>1282</v>
      </c>
      <c r="E92" s="551" t="s">
        <v>1258</v>
      </c>
      <c r="F92" s="550" t="s">
        <v>1285</v>
      </c>
      <c r="G92" s="550" t="s">
        <v>1247</v>
      </c>
      <c r="H92" s="552" t="s">
        <v>1248</v>
      </c>
      <c r="I92" s="552" t="s">
        <v>1249</v>
      </c>
    </row>
    <row r="93" spans="1:9" ht="19.5" customHeight="1">
      <c r="A93" s="556">
        <v>2</v>
      </c>
      <c r="B93" s="555" t="s">
        <v>12</v>
      </c>
      <c r="C93" s="554" t="s">
        <v>523</v>
      </c>
      <c r="D93" s="551" t="s">
        <v>1282</v>
      </c>
      <c r="E93" s="551" t="s">
        <v>1286</v>
      </c>
      <c r="F93" s="550" t="s">
        <v>1287</v>
      </c>
      <c r="G93" s="550" t="s">
        <v>1247</v>
      </c>
      <c r="H93" s="552" t="s">
        <v>1248</v>
      </c>
      <c r="I93" s="552" t="s">
        <v>1249</v>
      </c>
    </row>
    <row r="94" spans="1:9" ht="19.5" customHeight="1">
      <c r="A94" s="556">
        <v>3</v>
      </c>
      <c r="B94" s="555" t="s">
        <v>12</v>
      </c>
      <c r="C94" s="554" t="s">
        <v>300</v>
      </c>
      <c r="D94" s="551" t="s">
        <v>1282</v>
      </c>
      <c r="E94" s="551" t="s">
        <v>1258</v>
      </c>
      <c r="F94" s="550" t="s">
        <v>1285</v>
      </c>
      <c r="G94" s="550" t="s">
        <v>1247</v>
      </c>
      <c r="H94" s="552" t="s">
        <v>1248</v>
      </c>
      <c r="I94" s="552" t="s">
        <v>1249</v>
      </c>
    </row>
    <row r="95" spans="1:9" ht="19.5" customHeight="1">
      <c r="A95" s="556">
        <v>4</v>
      </c>
      <c r="B95" s="555" t="s">
        <v>12</v>
      </c>
      <c r="C95" s="554" t="s">
        <v>175</v>
      </c>
      <c r="D95" s="551" t="s">
        <v>1282</v>
      </c>
      <c r="E95" s="551" t="s">
        <v>1286</v>
      </c>
      <c r="F95" s="550" t="s">
        <v>1287</v>
      </c>
      <c r="G95" s="550" t="s">
        <v>1247</v>
      </c>
      <c r="H95" s="552" t="s">
        <v>1248</v>
      </c>
      <c r="I95" s="552" t="s">
        <v>1249</v>
      </c>
    </row>
    <row r="96" spans="1:9" ht="19.5" customHeight="1">
      <c r="A96" s="556">
        <v>5</v>
      </c>
      <c r="B96" s="555" t="s">
        <v>12</v>
      </c>
      <c r="C96" s="554" t="s">
        <v>216</v>
      </c>
      <c r="D96" s="551" t="s">
        <v>1282</v>
      </c>
      <c r="E96" s="551" t="s">
        <v>1258</v>
      </c>
      <c r="F96" s="550" t="s">
        <v>1285</v>
      </c>
      <c r="G96" s="550" t="s">
        <v>1247</v>
      </c>
      <c r="H96" s="552" t="s">
        <v>1248</v>
      </c>
      <c r="I96" s="552" t="s">
        <v>1249</v>
      </c>
    </row>
    <row r="97" spans="1:9" ht="19.5" customHeight="1">
      <c r="A97" s="556">
        <v>6</v>
      </c>
      <c r="B97" s="555" t="s">
        <v>12</v>
      </c>
      <c r="C97" s="554" t="s">
        <v>414</v>
      </c>
      <c r="D97" s="551" t="s">
        <v>1282</v>
      </c>
      <c r="E97" s="551" t="s">
        <v>1286</v>
      </c>
      <c r="F97" s="550" t="s">
        <v>1287</v>
      </c>
      <c r="G97" s="550" t="s">
        <v>1247</v>
      </c>
      <c r="H97" s="552" t="s">
        <v>1248</v>
      </c>
      <c r="I97" s="552" t="s">
        <v>1249</v>
      </c>
    </row>
    <row r="98" spans="1:9" ht="19.5" customHeight="1">
      <c r="A98" s="556">
        <v>7</v>
      </c>
      <c r="B98" s="555" t="s">
        <v>12</v>
      </c>
      <c r="C98" s="554" t="s">
        <v>261</v>
      </c>
      <c r="D98" s="551" t="s">
        <v>1282</v>
      </c>
      <c r="E98" s="551" t="s">
        <v>1258</v>
      </c>
      <c r="F98" s="550" t="s">
        <v>1285</v>
      </c>
      <c r="G98" s="550" t="s">
        <v>1247</v>
      </c>
      <c r="H98" s="552" t="s">
        <v>1248</v>
      </c>
      <c r="I98" s="552" t="s">
        <v>1249</v>
      </c>
    </row>
    <row r="99" spans="1:9" ht="19.5" customHeight="1">
      <c r="A99" s="556">
        <v>8</v>
      </c>
      <c r="B99" s="555" t="s">
        <v>12</v>
      </c>
      <c r="C99" s="554" t="s">
        <v>472</v>
      </c>
      <c r="D99" s="551" t="s">
        <v>1282</v>
      </c>
      <c r="E99" s="551" t="s">
        <v>1286</v>
      </c>
      <c r="F99" s="550" t="s">
        <v>1287</v>
      </c>
      <c r="G99" s="550" t="s">
        <v>1247</v>
      </c>
      <c r="H99" s="552" t="s">
        <v>1248</v>
      </c>
      <c r="I99" s="552" t="s">
        <v>1249</v>
      </c>
    </row>
    <row r="100" spans="1:9" ht="19.5" customHeight="1">
      <c r="A100" s="556">
        <v>9</v>
      </c>
      <c r="B100" s="555" t="s">
        <v>12</v>
      </c>
      <c r="C100" s="554" t="s">
        <v>399</v>
      </c>
      <c r="D100" s="551" t="s">
        <v>1282</v>
      </c>
      <c r="E100" s="551" t="s">
        <v>1258</v>
      </c>
      <c r="F100" s="550" t="s">
        <v>1285</v>
      </c>
      <c r="G100" s="550" t="s">
        <v>1247</v>
      </c>
      <c r="H100" s="552" t="s">
        <v>1248</v>
      </c>
      <c r="I100" s="552" t="s">
        <v>1249</v>
      </c>
    </row>
    <row r="101" spans="1:9" ht="19.5" customHeight="1">
      <c r="A101" s="556">
        <v>10</v>
      </c>
      <c r="B101" s="555" t="s">
        <v>12</v>
      </c>
      <c r="C101" s="554" t="s">
        <v>102</v>
      </c>
      <c r="D101" s="551" t="s">
        <v>1282</v>
      </c>
      <c r="E101" s="551" t="s">
        <v>1258</v>
      </c>
      <c r="F101" s="550" t="s">
        <v>1285</v>
      </c>
      <c r="G101" s="550" t="s">
        <v>1247</v>
      </c>
      <c r="H101" s="552" t="s">
        <v>1248</v>
      </c>
      <c r="I101" s="552" t="s">
        <v>1249</v>
      </c>
    </row>
    <row r="102" spans="1:9" ht="19.5" customHeight="1">
      <c r="A102" s="556">
        <v>11</v>
      </c>
      <c r="B102" s="555" t="s">
        <v>12</v>
      </c>
      <c r="C102" s="554" t="s">
        <v>986</v>
      </c>
      <c r="D102" s="550" t="s">
        <v>1282</v>
      </c>
      <c r="E102" s="550" t="s">
        <v>1286</v>
      </c>
      <c r="F102" s="550" t="s">
        <v>1287</v>
      </c>
      <c r="G102" s="550" t="s">
        <v>1247</v>
      </c>
      <c r="H102" s="552" t="s">
        <v>1248</v>
      </c>
      <c r="I102" s="552" t="s">
        <v>1249</v>
      </c>
    </row>
    <row r="103" spans="1:9" ht="19.5" customHeight="1">
      <c r="A103" s="556">
        <v>12</v>
      </c>
      <c r="B103" s="555" t="s">
        <v>12</v>
      </c>
      <c r="C103" s="554" t="s">
        <v>415</v>
      </c>
      <c r="D103" s="551" t="s">
        <v>1282</v>
      </c>
      <c r="E103" s="551" t="s">
        <v>1258</v>
      </c>
      <c r="F103" s="550" t="s">
        <v>1285</v>
      </c>
      <c r="G103" s="550" t="s">
        <v>1247</v>
      </c>
      <c r="H103" s="552" t="s">
        <v>1248</v>
      </c>
      <c r="I103" s="552" t="s">
        <v>1249</v>
      </c>
    </row>
    <row r="104" spans="1:9" ht="19.5" customHeight="1">
      <c r="A104" s="556">
        <v>1</v>
      </c>
      <c r="B104" s="555" t="s">
        <v>14</v>
      </c>
      <c r="C104" s="555" t="s">
        <v>727</v>
      </c>
      <c r="D104" s="553" t="s">
        <v>1270</v>
      </c>
      <c r="E104" s="553" t="s">
        <v>1262</v>
      </c>
      <c r="F104" s="553" t="s">
        <v>1288</v>
      </c>
      <c r="G104" s="550" t="s">
        <v>1247</v>
      </c>
      <c r="H104" s="552" t="s">
        <v>1248</v>
      </c>
      <c r="I104" s="552" t="s">
        <v>1249</v>
      </c>
    </row>
    <row r="105" spans="1:9" ht="19.5" customHeight="1">
      <c r="A105" s="556">
        <v>2</v>
      </c>
      <c r="B105" s="555" t="s">
        <v>14</v>
      </c>
      <c r="C105" s="555" t="s">
        <v>49</v>
      </c>
      <c r="D105" s="553" t="s">
        <v>1270</v>
      </c>
      <c r="E105" s="553" t="s">
        <v>1262</v>
      </c>
      <c r="F105" s="553" t="s">
        <v>1289</v>
      </c>
      <c r="G105" s="550" t="s">
        <v>1247</v>
      </c>
      <c r="H105" s="552" t="s">
        <v>1248</v>
      </c>
      <c r="I105" s="552" t="s">
        <v>1249</v>
      </c>
    </row>
    <row r="106" spans="1:9" ht="19.5" customHeight="1">
      <c r="A106" s="556">
        <v>3</v>
      </c>
      <c r="B106" s="555" t="s">
        <v>14</v>
      </c>
      <c r="C106" s="555" t="s">
        <v>522</v>
      </c>
      <c r="D106" s="553" t="s">
        <v>1270</v>
      </c>
      <c r="E106" s="553" t="s">
        <v>1262</v>
      </c>
      <c r="F106" s="553" t="s">
        <v>1288</v>
      </c>
      <c r="G106" s="550" t="s">
        <v>1247</v>
      </c>
      <c r="H106" s="552" t="s">
        <v>1248</v>
      </c>
      <c r="I106" s="552" t="s">
        <v>1249</v>
      </c>
    </row>
    <row r="107" spans="1:9" ht="19.5" customHeight="1">
      <c r="A107" s="556">
        <v>4</v>
      </c>
      <c r="B107" s="555" t="s">
        <v>14</v>
      </c>
      <c r="C107" s="555" t="s">
        <v>523</v>
      </c>
      <c r="D107" s="553" t="s">
        <v>1270</v>
      </c>
      <c r="E107" s="553" t="s">
        <v>1262</v>
      </c>
      <c r="F107" s="553" t="s">
        <v>1289</v>
      </c>
      <c r="G107" s="550" t="s">
        <v>1247</v>
      </c>
      <c r="H107" s="552" t="s">
        <v>1248</v>
      </c>
      <c r="I107" s="552" t="s">
        <v>1249</v>
      </c>
    </row>
    <row r="108" spans="1:9" ht="19.5" customHeight="1">
      <c r="A108" s="556">
        <v>5</v>
      </c>
      <c r="B108" s="555" t="s">
        <v>14</v>
      </c>
      <c r="C108" s="555" t="s">
        <v>507</v>
      </c>
      <c r="D108" s="553" t="s">
        <v>1270</v>
      </c>
      <c r="E108" s="553" t="s">
        <v>1262</v>
      </c>
      <c r="F108" s="553" t="s">
        <v>1288</v>
      </c>
      <c r="G108" s="550" t="s">
        <v>1247</v>
      </c>
      <c r="H108" s="552" t="s">
        <v>1248</v>
      </c>
      <c r="I108" s="552" t="s">
        <v>1249</v>
      </c>
    </row>
    <row r="109" spans="1:9" ht="19.5" customHeight="1">
      <c r="A109" s="556">
        <v>6</v>
      </c>
      <c r="B109" s="555" t="s">
        <v>14</v>
      </c>
      <c r="C109" s="555" t="s">
        <v>175</v>
      </c>
      <c r="D109" s="553" t="s">
        <v>1270</v>
      </c>
      <c r="E109" s="553" t="s">
        <v>1262</v>
      </c>
      <c r="F109" s="553" t="s">
        <v>1288</v>
      </c>
      <c r="G109" s="550" t="s">
        <v>1247</v>
      </c>
      <c r="H109" s="552" t="s">
        <v>1248</v>
      </c>
      <c r="I109" s="552" t="s">
        <v>1249</v>
      </c>
    </row>
    <row r="110" spans="1:9" ht="19.5" customHeight="1">
      <c r="A110" s="556">
        <v>7</v>
      </c>
      <c r="B110" s="555" t="s">
        <v>14</v>
      </c>
      <c r="C110" s="555" t="s">
        <v>399</v>
      </c>
      <c r="D110" s="553" t="s">
        <v>1270</v>
      </c>
      <c r="E110" s="553" t="s">
        <v>1262</v>
      </c>
      <c r="F110" s="553" t="s">
        <v>1288</v>
      </c>
      <c r="G110" s="550" t="s">
        <v>1247</v>
      </c>
      <c r="H110" s="552" t="s">
        <v>1248</v>
      </c>
      <c r="I110" s="552" t="s">
        <v>1249</v>
      </c>
    </row>
    <row r="111" spans="1:9" ht="19.5" customHeight="1">
      <c r="A111" s="556">
        <v>8</v>
      </c>
      <c r="B111" s="555" t="s">
        <v>14</v>
      </c>
      <c r="C111" s="555" t="s">
        <v>1070</v>
      </c>
      <c r="D111" s="553" t="s">
        <v>1270</v>
      </c>
      <c r="E111" s="553" t="s">
        <v>1262</v>
      </c>
      <c r="F111" s="553" t="s">
        <v>1288</v>
      </c>
      <c r="G111" s="550" t="s">
        <v>1247</v>
      </c>
      <c r="H111" s="552" t="s">
        <v>1248</v>
      </c>
      <c r="I111" s="552" t="s">
        <v>1249</v>
      </c>
    </row>
    <row r="112" spans="1:9" ht="19.5" customHeight="1">
      <c r="A112" s="556">
        <v>9</v>
      </c>
      <c r="B112" s="555" t="s">
        <v>14</v>
      </c>
      <c r="C112" s="555" t="s">
        <v>415</v>
      </c>
      <c r="D112" s="553" t="s">
        <v>1270</v>
      </c>
      <c r="E112" s="553" t="s">
        <v>1262</v>
      </c>
      <c r="F112" s="553" t="s">
        <v>1288</v>
      </c>
      <c r="G112" s="550" t="s">
        <v>1247</v>
      </c>
      <c r="H112" s="552" t="s">
        <v>1248</v>
      </c>
      <c r="I112" s="552" t="s">
        <v>1249</v>
      </c>
    </row>
    <row r="113" spans="1:9" ht="19.5" customHeight="1">
      <c r="A113" s="556">
        <v>10</v>
      </c>
      <c r="B113" s="555" t="s">
        <v>14</v>
      </c>
      <c r="C113" s="555" t="s">
        <v>521</v>
      </c>
      <c r="D113" s="553" t="s">
        <v>1270</v>
      </c>
      <c r="E113" s="553" t="s">
        <v>1262</v>
      </c>
      <c r="F113" s="553" t="s">
        <v>1288</v>
      </c>
      <c r="G113" s="550" t="s">
        <v>1247</v>
      </c>
      <c r="H113" s="552" t="s">
        <v>1248</v>
      </c>
      <c r="I113" s="552" t="s">
        <v>1249</v>
      </c>
    </row>
    <row r="114" spans="1:9" ht="19.5" customHeight="1">
      <c r="A114" s="556">
        <v>1</v>
      </c>
      <c r="B114" s="559" t="s">
        <v>616</v>
      </c>
      <c r="C114" s="561" t="s">
        <v>49</v>
      </c>
      <c r="D114" s="550" t="s">
        <v>1250</v>
      </c>
      <c r="E114" s="550" t="s">
        <v>1241</v>
      </c>
      <c r="F114" s="550" t="s">
        <v>1260</v>
      </c>
      <c r="G114" s="551" t="s">
        <v>1290</v>
      </c>
      <c r="H114" s="550" t="s">
        <v>1291</v>
      </c>
      <c r="I114" s="550" t="s">
        <v>1292</v>
      </c>
    </row>
    <row r="115" spans="1:9" ht="19.5" customHeight="1">
      <c r="A115" s="556">
        <v>2</v>
      </c>
      <c r="B115" s="559" t="s">
        <v>616</v>
      </c>
      <c r="C115" s="561" t="s">
        <v>473</v>
      </c>
      <c r="D115" s="551" t="s">
        <v>1245</v>
      </c>
      <c r="E115" s="551" t="s">
        <v>1245</v>
      </c>
      <c r="F115" s="551" t="s">
        <v>1260</v>
      </c>
      <c r="G115" s="551" t="s">
        <v>1290</v>
      </c>
      <c r="H115" s="550" t="s">
        <v>1291</v>
      </c>
      <c r="I115" s="550" t="s">
        <v>1292</v>
      </c>
    </row>
    <row r="116" spans="1:9" ht="19.5" customHeight="1">
      <c r="A116" s="556">
        <v>3</v>
      </c>
      <c r="B116" s="559" t="s">
        <v>616</v>
      </c>
      <c r="C116" s="561" t="s">
        <v>681</v>
      </c>
      <c r="D116" s="551" t="s">
        <v>1245</v>
      </c>
      <c r="E116" s="551" t="s">
        <v>1245</v>
      </c>
      <c r="F116" s="551" t="s">
        <v>1260</v>
      </c>
      <c r="G116" s="551" t="s">
        <v>1290</v>
      </c>
      <c r="H116" s="550" t="s">
        <v>1291</v>
      </c>
      <c r="I116" s="550" t="s">
        <v>1292</v>
      </c>
    </row>
    <row r="117" spans="1:9" ht="19.5" customHeight="1">
      <c r="A117" s="556">
        <v>4</v>
      </c>
      <c r="B117" s="559" t="s">
        <v>616</v>
      </c>
      <c r="C117" s="561" t="s">
        <v>399</v>
      </c>
      <c r="D117" s="551" t="s">
        <v>1245</v>
      </c>
      <c r="E117" s="551" t="s">
        <v>1245</v>
      </c>
      <c r="F117" s="551" t="s">
        <v>1260</v>
      </c>
      <c r="G117" s="551" t="s">
        <v>1290</v>
      </c>
      <c r="H117" s="550" t="s">
        <v>1291</v>
      </c>
      <c r="I117" s="550" t="s">
        <v>1292</v>
      </c>
    </row>
    <row r="118" spans="1:9" ht="19.5" customHeight="1">
      <c r="A118" s="556">
        <v>5</v>
      </c>
      <c r="B118" s="559" t="s">
        <v>616</v>
      </c>
      <c r="C118" s="561" t="s">
        <v>986</v>
      </c>
      <c r="D118" s="550" t="s">
        <v>1250</v>
      </c>
      <c r="E118" s="550" t="s">
        <v>1241</v>
      </c>
      <c r="F118" s="550" t="s">
        <v>1260</v>
      </c>
      <c r="G118" s="558" t="s">
        <v>1220</v>
      </c>
      <c r="H118" s="550" t="s">
        <v>1279</v>
      </c>
      <c r="I118" s="550" t="s">
        <v>1280</v>
      </c>
    </row>
    <row r="119" spans="1:9" ht="19.5" customHeight="1">
      <c r="A119" s="556">
        <v>6</v>
      </c>
      <c r="B119" s="559" t="s">
        <v>616</v>
      </c>
      <c r="C119" s="557" t="s">
        <v>103</v>
      </c>
      <c r="D119" s="560" t="s">
        <v>1245</v>
      </c>
      <c r="E119" s="560" t="s">
        <v>1245</v>
      </c>
      <c r="F119" s="560" t="s">
        <v>1260</v>
      </c>
      <c r="G119" s="558" t="s">
        <v>1220</v>
      </c>
      <c r="H119" s="550" t="s">
        <v>1279</v>
      </c>
      <c r="I119" s="550" t="s">
        <v>1280</v>
      </c>
    </row>
    <row r="120" spans="1:9" ht="19.5" customHeight="1">
      <c r="A120" s="556">
        <v>7</v>
      </c>
      <c r="B120" s="559" t="s">
        <v>616</v>
      </c>
      <c r="C120" s="561" t="s">
        <v>586</v>
      </c>
      <c r="D120" s="551" t="s">
        <v>1245</v>
      </c>
      <c r="E120" s="551" t="s">
        <v>1245</v>
      </c>
      <c r="F120" s="551" t="s">
        <v>1260</v>
      </c>
      <c r="G120" s="558" t="s">
        <v>1220</v>
      </c>
      <c r="H120" s="550" t="s">
        <v>1279</v>
      </c>
      <c r="I120" s="550" t="s">
        <v>1280</v>
      </c>
    </row>
    <row r="121" spans="1:9" ht="19.5" customHeight="1">
      <c r="A121" s="556">
        <v>1</v>
      </c>
      <c r="B121" s="559" t="s">
        <v>13</v>
      </c>
      <c r="C121" s="561" t="s">
        <v>521</v>
      </c>
      <c r="D121" s="560" t="s">
        <v>1245</v>
      </c>
      <c r="E121" s="560" t="s">
        <v>1262</v>
      </c>
      <c r="F121" s="560" t="s">
        <v>1293</v>
      </c>
      <c r="G121" s="550" t="s">
        <v>1242</v>
      </c>
      <c r="H121" s="550" t="s">
        <v>1243</v>
      </c>
      <c r="I121" s="552" t="s">
        <v>1244</v>
      </c>
    </row>
    <row r="122" spans="1:9" ht="19.5" customHeight="1">
      <c r="A122" s="556">
        <v>2</v>
      </c>
      <c r="B122" s="559" t="s">
        <v>13</v>
      </c>
      <c r="C122" s="561" t="s">
        <v>523</v>
      </c>
      <c r="D122" s="560" t="s">
        <v>1245</v>
      </c>
      <c r="E122" s="560" t="s">
        <v>1262</v>
      </c>
      <c r="F122" s="560" t="s">
        <v>1293</v>
      </c>
      <c r="G122" s="550" t="s">
        <v>1242</v>
      </c>
      <c r="H122" s="550" t="s">
        <v>1243</v>
      </c>
      <c r="I122" s="552" t="s">
        <v>1244</v>
      </c>
    </row>
    <row r="123" spans="1:9" ht="19.5" customHeight="1">
      <c r="A123" s="556">
        <v>3</v>
      </c>
      <c r="B123" s="559" t="s">
        <v>13</v>
      </c>
      <c r="C123" s="561" t="s">
        <v>507</v>
      </c>
      <c r="D123" s="560" t="s">
        <v>1245</v>
      </c>
      <c r="E123" s="560" t="s">
        <v>1262</v>
      </c>
      <c r="F123" s="560" t="s">
        <v>1293</v>
      </c>
      <c r="G123" s="550" t="s">
        <v>1242</v>
      </c>
      <c r="H123" s="550" t="s">
        <v>1243</v>
      </c>
      <c r="I123" s="552" t="s">
        <v>1244</v>
      </c>
    </row>
    <row r="124" spans="1:9" ht="19.5" customHeight="1">
      <c r="A124" s="556">
        <v>4</v>
      </c>
      <c r="B124" s="559" t="s">
        <v>13</v>
      </c>
      <c r="C124" s="561" t="s">
        <v>2</v>
      </c>
      <c r="D124" s="560" t="s">
        <v>1245</v>
      </c>
      <c r="E124" s="560" t="s">
        <v>1262</v>
      </c>
      <c r="F124" s="560" t="s">
        <v>1293</v>
      </c>
      <c r="G124" s="550" t="s">
        <v>1242</v>
      </c>
      <c r="H124" s="550" t="s">
        <v>1243</v>
      </c>
      <c r="I124" s="552" t="s">
        <v>1244</v>
      </c>
    </row>
    <row r="125" spans="1:9" ht="19.5" customHeight="1">
      <c r="A125" s="556">
        <v>5</v>
      </c>
      <c r="B125" s="559" t="s">
        <v>13</v>
      </c>
      <c r="C125" s="561" t="s">
        <v>472</v>
      </c>
      <c r="D125" s="560" t="s">
        <v>1245</v>
      </c>
      <c r="E125" s="560" t="s">
        <v>1262</v>
      </c>
      <c r="F125" s="560" t="s">
        <v>1293</v>
      </c>
      <c r="G125" s="550" t="s">
        <v>1242</v>
      </c>
      <c r="H125" s="550" t="s">
        <v>1243</v>
      </c>
      <c r="I125" s="552" t="s">
        <v>1244</v>
      </c>
    </row>
    <row r="126" spans="1:9" ht="19.5" customHeight="1">
      <c r="A126" s="556">
        <v>6</v>
      </c>
      <c r="B126" s="559" t="s">
        <v>13</v>
      </c>
      <c r="C126" s="561" t="s">
        <v>1070</v>
      </c>
      <c r="D126" s="560" t="s">
        <v>1245</v>
      </c>
      <c r="E126" s="560" t="s">
        <v>1262</v>
      </c>
      <c r="F126" s="560" t="s">
        <v>1293</v>
      </c>
      <c r="G126" s="550" t="s">
        <v>1242</v>
      </c>
      <c r="H126" s="550" t="s">
        <v>1243</v>
      </c>
      <c r="I126" s="552" t="s">
        <v>1244</v>
      </c>
    </row>
    <row r="127" spans="1:9" ht="19.5" customHeight="1">
      <c r="A127" s="556">
        <v>7</v>
      </c>
      <c r="B127" s="559" t="s">
        <v>13</v>
      </c>
      <c r="C127" s="561" t="s">
        <v>288</v>
      </c>
      <c r="D127" s="560" t="s">
        <v>1245</v>
      </c>
      <c r="E127" s="560" t="s">
        <v>1262</v>
      </c>
      <c r="F127" s="560" t="s">
        <v>1293</v>
      </c>
      <c r="G127" s="550" t="s">
        <v>1242</v>
      </c>
      <c r="H127" s="550" t="s">
        <v>1243</v>
      </c>
      <c r="I127" s="552" t="s">
        <v>1244</v>
      </c>
    </row>
    <row r="128" spans="1:9" ht="19.5" customHeight="1">
      <c r="A128" s="556">
        <v>8</v>
      </c>
      <c r="B128" s="559" t="s">
        <v>13</v>
      </c>
      <c r="C128" s="557" t="s">
        <v>103</v>
      </c>
      <c r="D128" s="560" t="s">
        <v>1245</v>
      </c>
      <c r="E128" s="560" t="s">
        <v>1262</v>
      </c>
      <c r="F128" s="560" t="s">
        <v>1293</v>
      </c>
      <c r="G128" s="550" t="s">
        <v>1242</v>
      </c>
      <c r="H128" s="550" t="s">
        <v>1243</v>
      </c>
      <c r="I128" s="552" t="s">
        <v>1244</v>
      </c>
    </row>
    <row r="129" spans="1:9" ht="19.5" customHeight="1">
      <c r="A129" s="556">
        <v>1</v>
      </c>
      <c r="B129" s="559" t="s">
        <v>17</v>
      </c>
      <c r="C129" s="557" t="s">
        <v>372</v>
      </c>
      <c r="D129" s="550" t="s">
        <v>1255</v>
      </c>
      <c r="E129" s="550" t="s">
        <v>1238</v>
      </c>
      <c r="F129" s="550" t="s">
        <v>1294</v>
      </c>
      <c r="G129" s="550" t="s">
        <v>1242</v>
      </c>
      <c r="H129" s="550" t="s">
        <v>1243</v>
      </c>
      <c r="I129" s="552" t="s">
        <v>1244</v>
      </c>
    </row>
    <row r="130" spans="1:9" ht="19.5" customHeight="1">
      <c r="A130" s="556">
        <v>1</v>
      </c>
      <c r="B130" s="559" t="s">
        <v>18</v>
      </c>
      <c r="C130" s="557" t="s">
        <v>372</v>
      </c>
      <c r="D130" s="550" t="s">
        <v>1255</v>
      </c>
      <c r="E130" s="550" t="s">
        <v>1238</v>
      </c>
      <c r="F130" s="550" t="s">
        <v>1294</v>
      </c>
      <c r="G130" s="558" t="s">
        <v>1231</v>
      </c>
      <c r="H130" s="550" t="s">
        <v>1232</v>
      </c>
      <c r="I130" s="550" t="s">
        <v>1233</v>
      </c>
    </row>
    <row r="131" spans="1:9" ht="19.5" customHeight="1">
      <c r="A131" s="556">
        <v>1</v>
      </c>
      <c r="B131" s="559" t="s">
        <v>16</v>
      </c>
      <c r="C131" s="557" t="s">
        <v>372</v>
      </c>
      <c r="D131" s="550" t="s">
        <v>1271</v>
      </c>
      <c r="E131" s="550" t="s">
        <v>1295</v>
      </c>
      <c r="F131" s="550" t="s">
        <v>1296</v>
      </c>
      <c r="G131" s="558" t="s">
        <v>1231</v>
      </c>
      <c r="H131" s="550" t="s">
        <v>1232</v>
      </c>
      <c r="I131" s="550" t="s">
        <v>1233</v>
      </c>
    </row>
    <row r="132" spans="1:9" ht="19.5" customHeight="1">
      <c r="A132" s="556">
        <v>1</v>
      </c>
      <c r="B132" s="555" t="s">
        <v>15</v>
      </c>
      <c r="C132" s="554" t="s">
        <v>175</v>
      </c>
      <c r="D132" s="553" t="s">
        <v>1282</v>
      </c>
      <c r="E132" s="553" t="s">
        <v>1282</v>
      </c>
      <c r="F132" s="552" t="s">
        <v>1240</v>
      </c>
      <c r="G132" s="550" t="s">
        <v>1247</v>
      </c>
      <c r="H132" s="552" t="s">
        <v>1248</v>
      </c>
      <c r="I132" s="552" t="s">
        <v>1249</v>
      </c>
    </row>
    <row r="133" spans="1:9" ht="19.5" customHeight="1">
      <c r="A133" s="556">
        <v>2</v>
      </c>
      <c r="B133" s="555" t="s">
        <v>15</v>
      </c>
      <c r="C133" s="557" t="s">
        <v>372</v>
      </c>
      <c r="D133" s="553" t="s">
        <v>1286</v>
      </c>
      <c r="E133" s="553" t="s">
        <v>1295</v>
      </c>
      <c r="F133" s="552" t="s">
        <v>1297</v>
      </c>
      <c r="G133" s="550" t="s">
        <v>1247</v>
      </c>
      <c r="H133" s="552" t="s">
        <v>1248</v>
      </c>
      <c r="I133" s="552" t="s">
        <v>1249</v>
      </c>
    </row>
    <row r="134" spans="1:9" ht="19.5" customHeight="1">
      <c r="A134" s="556">
        <v>3</v>
      </c>
      <c r="B134" s="555" t="s">
        <v>15</v>
      </c>
      <c r="C134" s="554" t="s">
        <v>399</v>
      </c>
      <c r="D134" s="553" t="s">
        <v>1282</v>
      </c>
      <c r="E134" s="553" t="s">
        <v>1282</v>
      </c>
      <c r="F134" s="552" t="s">
        <v>1240</v>
      </c>
      <c r="G134" s="550" t="s">
        <v>1247</v>
      </c>
      <c r="H134" s="552" t="s">
        <v>1248</v>
      </c>
      <c r="I134" s="552" t="s">
        <v>1249</v>
      </c>
    </row>
    <row r="135" spans="1:9" ht="19.5" customHeight="1">
      <c r="A135" s="556">
        <v>4</v>
      </c>
      <c r="B135" s="555" t="s">
        <v>15</v>
      </c>
      <c r="C135" s="554" t="s">
        <v>2</v>
      </c>
      <c r="D135" s="553" t="s">
        <v>1282</v>
      </c>
      <c r="E135" s="553" t="s">
        <v>1282</v>
      </c>
      <c r="F135" s="552" t="s">
        <v>1240</v>
      </c>
      <c r="G135" s="551" t="s">
        <v>1290</v>
      </c>
      <c r="H135" s="550" t="s">
        <v>1291</v>
      </c>
      <c r="I135" s="550" t="s">
        <v>1292</v>
      </c>
    </row>
    <row r="139" spans="1:9" ht="19.5" customHeight="1">
      <c r="H139" s="549" t="s">
        <v>1298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scale="74" orientation="landscape" r:id="rId1"/>
  <rowBreaks count="4" manualBreakCount="4">
    <brk id="30" max="8" man="1"/>
    <brk id="59" max="8" man="1"/>
    <brk id="89" max="8" man="1"/>
    <brk id="120" max="8" man="1"/>
  </rowBreaks>
</worksheet>
</file>

<file path=xl/worksheets/sheet66.xml><?xml version="1.0" encoding="utf-8"?>
<worksheet xmlns="http://schemas.openxmlformats.org/spreadsheetml/2006/main" xmlns:r="http://schemas.openxmlformats.org/officeDocument/2006/relationships">
  <dimension ref="A2:P972"/>
  <sheetViews>
    <sheetView view="pageBreakPreview" zoomScale="87" zoomScaleSheetLayoutView="87" workbookViewId="0">
      <selection activeCell="A2" sqref="A2:J2"/>
    </sheetView>
  </sheetViews>
  <sheetFormatPr defaultColWidth="14.42578125" defaultRowHeight="15"/>
  <cols>
    <col min="1" max="1" width="8.140625" style="569" customWidth="1"/>
    <col min="2" max="2" width="13.85546875" style="569" customWidth="1"/>
    <col min="3" max="3" width="18.140625" style="569" customWidth="1"/>
    <col min="4" max="4" width="18.42578125" style="569" hidden="1" customWidth="1"/>
    <col min="5" max="5" width="18.85546875" style="569" hidden="1" customWidth="1"/>
    <col min="6" max="6" width="18" style="569" hidden="1" customWidth="1"/>
    <col min="7" max="7" width="19" style="570" customWidth="1"/>
    <col min="8" max="8" width="17.5703125" style="570" customWidth="1"/>
    <col min="9" max="9" width="19" style="570" customWidth="1"/>
    <col min="10" max="10" width="24.28515625" style="570" customWidth="1"/>
    <col min="11" max="16384" width="14.42578125" style="569"/>
  </cols>
  <sheetData>
    <row r="2" spans="1:16" ht="21.75" customHeight="1">
      <c r="A2" s="806" t="s">
        <v>1383</v>
      </c>
      <c r="B2" s="806"/>
      <c r="C2" s="806"/>
      <c r="D2" s="806"/>
      <c r="E2" s="806"/>
      <c r="F2" s="806"/>
      <c r="G2" s="806"/>
      <c r="H2" s="806"/>
      <c r="I2" s="806"/>
      <c r="J2" s="806"/>
      <c r="K2" s="571"/>
      <c r="L2" s="571"/>
      <c r="M2" s="571"/>
      <c r="N2" s="571"/>
      <c r="O2" s="571"/>
      <c r="P2" s="571"/>
    </row>
    <row r="3" spans="1:16" ht="21.75" customHeight="1">
      <c r="A3" s="584"/>
      <c r="B3" s="584"/>
      <c r="C3" s="811" t="s">
        <v>1299</v>
      </c>
      <c r="D3" s="811"/>
      <c r="E3" s="811"/>
      <c r="F3" s="811"/>
      <c r="G3" s="811"/>
      <c r="H3" s="811"/>
      <c r="I3" s="584"/>
      <c r="J3" s="584"/>
      <c r="K3" s="571"/>
      <c r="L3" s="571"/>
      <c r="M3" s="571"/>
      <c r="N3" s="571"/>
      <c r="O3" s="571"/>
      <c r="P3" s="571"/>
    </row>
    <row r="4" spans="1:16" ht="14.25" customHeight="1">
      <c r="A4" s="582"/>
      <c r="B4" s="583"/>
      <c r="C4" s="583"/>
      <c r="D4" s="583"/>
      <c r="E4" s="583"/>
      <c r="F4" s="583"/>
      <c r="G4" s="583"/>
      <c r="H4" s="583"/>
      <c r="I4" s="582"/>
      <c r="J4" s="582"/>
      <c r="K4" s="571"/>
      <c r="L4" s="571"/>
      <c r="M4" s="571"/>
      <c r="N4" s="571"/>
      <c r="O4" s="571"/>
      <c r="P4" s="571"/>
    </row>
    <row r="5" spans="1:16" s="573" customFormat="1" ht="57.75" customHeight="1">
      <c r="A5" s="581" t="s">
        <v>1221</v>
      </c>
      <c r="B5" s="580" t="s">
        <v>1133</v>
      </c>
      <c r="C5" s="580" t="s">
        <v>1222</v>
      </c>
      <c r="D5" s="580" t="s">
        <v>1223</v>
      </c>
      <c r="E5" s="580" t="s">
        <v>1224</v>
      </c>
      <c r="F5" s="580" t="s">
        <v>1300</v>
      </c>
      <c r="G5" s="580" t="s">
        <v>1301</v>
      </c>
      <c r="H5" s="580" t="s">
        <v>1302</v>
      </c>
      <c r="I5" s="580" t="s">
        <v>1303</v>
      </c>
      <c r="J5" s="580" t="s">
        <v>1304</v>
      </c>
      <c r="K5" s="574"/>
      <c r="L5" s="574"/>
      <c r="M5" s="574"/>
      <c r="N5" s="574"/>
      <c r="O5" s="574"/>
      <c r="P5" s="574"/>
    </row>
    <row r="6" spans="1:16" s="573" customFormat="1" ht="26.25" customHeight="1">
      <c r="A6" s="579">
        <v>1</v>
      </c>
      <c r="B6" s="578" t="s">
        <v>414</v>
      </c>
      <c r="C6" s="577" t="s">
        <v>1305</v>
      </c>
      <c r="D6" s="577" t="s">
        <v>1213</v>
      </c>
      <c r="E6" s="577" t="s">
        <v>1261</v>
      </c>
      <c r="F6" s="577" t="s">
        <v>1306</v>
      </c>
      <c r="G6" s="576" t="s">
        <v>1307</v>
      </c>
      <c r="H6" s="575" t="s">
        <v>1308</v>
      </c>
      <c r="I6" s="575" t="s">
        <v>1309</v>
      </c>
      <c r="J6" s="575" t="s">
        <v>1310</v>
      </c>
      <c r="K6" s="574"/>
      <c r="L6" s="574"/>
      <c r="M6" s="574"/>
      <c r="N6" s="574"/>
      <c r="O6" s="574"/>
      <c r="P6" s="574"/>
    </row>
    <row r="7" spans="1:16" s="573" customFormat="1" ht="26.25" customHeight="1">
      <c r="A7" s="579">
        <v>2</v>
      </c>
      <c r="B7" s="578" t="s">
        <v>101</v>
      </c>
      <c r="C7" s="577" t="s">
        <v>1305</v>
      </c>
      <c r="D7" s="577" t="s">
        <v>1213</v>
      </c>
      <c r="E7" s="577" t="s">
        <v>1261</v>
      </c>
      <c r="F7" s="577" t="s">
        <v>1306</v>
      </c>
      <c r="G7" s="576" t="s">
        <v>1307</v>
      </c>
      <c r="H7" s="575" t="s">
        <v>1308</v>
      </c>
      <c r="I7" s="575" t="s">
        <v>1309</v>
      </c>
      <c r="J7" s="575" t="s">
        <v>1310</v>
      </c>
      <c r="K7" s="574"/>
      <c r="L7" s="574"/>
      <c r="M7" s="574"/>
      <c r="N7" s="574"/>
      <c r="O7" s="574"/>
      <c r="P7" s="574"/>
    </row>
    <row r="8" spans="1:16" s="573" customFormat="1" ht="26.25" customHeight="1">
      <c r="A8" s="579">
        <v>3</v>
      </c>
      <c r="B8" s="578" t="s">
        <v>261</v>
      </c>
      <c r="C8" s="577" t="s">
        <v>1305</v>
      </c>
      <c r="D8" s="577" t="s">
        <v>1213</v>
      </c>
      <c r="E8" s="577" t="s">
        <v>1261</v>
      </c>
      <c r="F8" s="577" t="s">
        <v>1306</v>
      </c>
      <c r="G8" s="576" t="s">
        <v>1307</v>
      </c>
      <c r="H8" s="575" t="s">
        <v>1308</v>
      </c>
      <c r="I8" s="575" t="s">
        <v>1309</v>
      </c>
      <c r="J8" s="575" t="s">
        <v>1310</v>
      </c>
      <c r="K8" s="574"/>
      <c r="L8" s="574"/>
      <c r="M8" s="574"/>
      <c r="N8" s="574"/>
      <c r="O8" s="574"/>
      <c r="P8" s="574"/>
    </row>
    <row r="9" spans="1:16" ht="15.75" customHeight="1">
      <c r="A9" s="571"/>
      <c r="B9" s="571"/>
      <c r="C9" s="571"/>
      <c r="D9" s="571"/>
      <c r="E9" s="571"/>
      <c r="F9" s="571"/>
      <c r="G9" s="572"/>
      <c r="H9" s="572"/>
      <c r="I9" s="572"/>
      <c r="J9" s="572"/>
      <c r="K9" s="571"/>
      <c r="L9" s="571"/>
      <c r="M9" s="571"/>
      <c r="N9" s="571"/>
      <c r="O9" s="571"/>
      <c r="P9" s="571"/>
    </row>
    <row r="10" spans="1:16" ht="15.75" customHeight="1">
      <c r="A10" s="571"/>
      <c r="B10" s="571"/>
      <c r="C10" s="571"/>
      <c r="D10" s="571"/>
      <c r="E10" s="571"/>
      <c r="F10" s="571"/>
      <c r="G10" s="572"/>
      <c r="H10" s="572"/>
      <c r="I10" s="572"/>
      <c r="J10" s="572"/>
      <c r="K10" s="571"/>
      <c r="L10" s="571"/>
      <c r="M10" s="571"/>
      <c r="N10" s="571"/>
      <c r="O10" s="571"/>
      <c r="P10" s="571"/>
    </row>
    <row r="11" spans="1:16" ht="15.75" customHeight="1">
      <c r="A11" s="571"/>
      <c r="B11" s="571"/>
      <c r="C11" s="571"/>
      <c r="D11" s="571"/>
      <c r="E11" s="571"/>
      <c r="F11" s="571"/>
      <c r="G11" s="572"/>
      <c r="H11" s="572"/>
      <c r="I11" s="572"/>
      <c r="J11" s="572"/>
      <c r="K11" s="571"/>
      <c r="L11" s="571"/>
      <c r="M11" s="571"/>
      <c r="N11" s="571"/>
      <c r="O11" s="571"/>
      <c r="P11" s="571"/>
    </row>
    <row r="12" spans="1:16" ht="15.75" customHeight="1">
      <c r="A12" s="571"/>
      <c r="B12" s="571"/>
      <c r="C12" s="571"/>
      <c r="D12" s="571"/>
      <c r="E12" s="571"/>
      <c r="F12" s="571"/>
      <c r="G12" s="572"/>
      <c r="H12" s="572"/>
      <c r="I12" s="572"/>
      <c r="J12" s="572"/>
      <c r="K12" s="571"/>
      <c r="L12" s="571"/>
      <c r="M12" s="571"/>
      <c r="N12" s="571"/>
      <c r="O12" s="571"/>
      <c r="P12" s="571"/>
    </row>
    <row r="13" spans="1:16" ht="15.75" customHeight="1">
      <c r="A13" s="571"/>
      <c r="B13" s="571"/>
      <c r="C13" s="571"/>
      <c r="D13" s="571"/>
      <c r="E13" s="571"/>
      <c r="F13" s="571"/>
      <c r="G13" s="572"/>
      <c r="H13" s="572"/>
      <c r="I13" s="572"/>
      <c r="J13" s="572"/>
      <c r="K13" s="571"/>
      <c r="L13" s="571"/>
      <c r="M13" s="571"/>
      <c r="N13" s="571"/>
      <c r="O13" s="571"/>
      <c r="P13" s="571"/>
    </row>
    <row r="14" spans="1:16" ht="15.75" customHeight="1">
      <c r="A14" s="571"/>
      <c r="B14" s="571"/>
      <c r="C14" s="571"/>
      <c r="D14" s="571"/>
      <c r="E14" s="571"/>
      <c r="F14" s="571"/>
      <c r="G14" s="572"/>
      <c r="H14" s="572"/>
      <c r="I14" s="572"/>
      <c r="J14" s="572"/>
      <c r="K14" s="571"/>
      <c r="L14" s="571"/>
      <c r="M14" s="571"/>
      <c r="N14" s="571"/>
      <c r="O14" s="571"/>
      <c r="P14" s="571"/>
    </row>
    <row r="15" spans="1:16" ht="15.75" customHeight="1">
      <c r="A15" s="571"/>
      <c r="B15" s="571"/>
      <c r="C15" s="571"/>
      <c r="D15" s="571"/>
      <c r="E15" s="571"/>
      <c r="F15" s="571"/>
      <c r="G15" s="572"/>
      <c r="H15" s="572"/>
      <c r="I15" s="572"/>
      <c r="J15" s="572"/>
      <c r="K15" s="571"/>
      <c r="L15" s="571"/>
      <c r="M15" s="571"/>
      <c r="N15" s="571"/>
      <c r="O15" s="571"/>
      <c r="P15" s="571"/>
    </row>
    <row r="16" spans="1:16" ht="15.75" customHeight="1">
      <c r="A16" s="571"/>
      <c r="B16" s="571"/>
      <c r="C16" s="571"/>
      <c r="D16" s="571"/>
      <c r="E16" s="571"/>
      <c r="F16" s="571"/>
      <c r="G16" s="572"/>
      <c r="H16" s="572"/>
      <c r="I16" s="572"/>
      <c r="J16" s="572"/>
      <c r="K16" s="571"/>
      <c r="L16" s="571"/>
      <c r="M16" s="571"/>
      <c r="N16" s="571"/>
      <c r="O16" s="571"/>
      <c r="P16" s="571"/>
    </row>
    <row r="17" spans="1:16" ht="15.75" customHeight="1">
      <c r="A17" s="571"/>
      <c r="B17" s="571"/>
      <c r="C17" s="571"/>
      <c r="D17" s="571"/>
      <c r="E17" s="571"/>
      <c r="F17" s="571"/>
      <c r="G17" s="572"/>
      <c r="H17" s="572"/>
      <c r="I17" s="572"/>
      <c r="J17" s="572"/>
      <c r="K17" s="571"/>
      <c r="L17" s="571"/>
      <c r="M17" s="571"/>
      <c r="N17" s="571"/>
      <c r="O17" s="571"/>
      <c r="P17" s="571"/>
    </row>
    <row r="18" spans="1:16" ht="15.75" customHeight="1">
      <c r="A18" s="571"/>
      <c r="B18" s="571"/>
      <c r="C18" s="571"/>
      <c r="D18" s="571"/>
      <c r="E18" s="571"/>
      <c r="F18" s="571"/>
      <c r="G18" s="572"/>
      <c r="H18" s="572"/>
      <c r="I18" s="572"/>
      <c r="J18" s="572"/>
      <c r="K18" s="571"/>
      <c r="L18" s="571"/>
      <c r="M18" s="571"/>
      <c r="N18" s="571"/>
      <c r="O18" s="571"/>
      <c r="P18" s="571"/>
    </row>
    <row r="19" spans="1:16" ht="15.75" customHeight="1">
      <c r="A19" s="571"/>
      <c r="B19" s="571"/>
      <c r="C19" s="571"/>
      <c r="D19" s="571"/>
      <c r="E19" s="571"/>
      <c r="F19" s="571"/>
      <c r="G19" s="572"/>
      <c r="H19" s="572"/>
      <c r="I19" s="572"/>
      <c r="J19" s="572"/>
      <c r="K19" s="571"/>
      <c r="L19" s="571"/>
      <c r="M19" s="571"/>
      <c r="N19" s="571"/>
      <c r="O19" s="571"/>
      <c r="P19" s="571"/>
    </row>
    <row r="20" spans="1:16" ht="15.75" customHeight="1">
      <c r="A20" s="571"/>
      <c r="B20" s="571"/>
      <c r="C20" s="571"/>
      <c r="D20" s="571"/>
      <c r="E20" s="571"/>
      <c r="F20" s="571"/>
      <c r="G20" s="572"/>
      <c r="H20" s="572"/>
      <c r="I20" s="572"/>
      <c r="J20" s="572"/>
      <c r="K20" s="571"/>
      <c r="L20" s="571"/>
      <c r="M20" s="571"/>
      <c r="N20" s="571"/>
      <c r="O20" s="571"/>
      <c r="P20" s="571"/>
    </row>
    <row r="21" spans="1:16" ht="15.75" customHeight="1">
      <c r="A21" s="571"/>
      <c r="B21" s="571"/>
      <c r="C21" s="571"/>
      <c r="D21" s="571"/>
      <c r="E21" s="571"/>
      <c r="F21" s="571"/>
      <c r="G21" s="572"/>
      <c r="H21" s="572"/>
      <c r="I21" s="572"/>
      <c r="J21" s="572"/>
      <c r="K21" s="571"/>
      <c r="L21" s="571"/>
      <c r="M21" s="571"/>
      <c r="N21" s="571"/>
      <c r="O21" s="571"/>
      <c r="P21" s="571"/>
    </row>
    <row r="22" spans="1:16" ht="15.75" customHeight="1">
      <c r="A22" s="571"/>
      <c r="B22" s="571"/>
      <c r="C22" s="571"/>
      <c r="D22" s="571"/>
      <c r="E22" s="571"/>
      <c r="F22" s="571"/>
      <c r="G22" s="572"/>
      <c r="H22" s="572"/>
      <c r="I22" s="572"/>
      <c r="J22" s="572"/>
      <c r="K22" s="571"/>
      <c r="L22" s="571"/>
      <c r="M22" s="571"/>
      <c r="N22" s="571"/>
      <c r="O22" s="571"/>
      <c r="P22" s="571"/>
    </row>
    <row r="23" spans="1:16" ht="15.75" customHeight="1">
      <c r="A23" s="571"/>
      <c r="B23" s="571"/>
      <c r="C23" s="571"/>
      <c r="D23" s="571"/>
      <c r="E23" s="571"/>
      <c r="F23" s="571"/>
      <c r="G23" s="572"/>
      <c r="H23" s="572"/>
      <c r="I23" s="572"/>
      <c r="J23" s="572"/>
      <c r="K23" s="571"/>
      <c r="L23" s="571"/>
      <c r="M23" s="571"/>
      <c r="N23" s="571"/>
      <c r="O23" s="571"/>
      <c r="P23" s="571"/>
    </row>
    <row r="24" spans="1:16" ht="15.75" customHeight="1">
      <c r="A24" s="571"/>
      <c r="B24" s="571"/>
      <c r="C24" s="571"/>
      <c r="D24" s="571"/>
      <c r="E24" s="571"/>
      <c r="F24" s="571"/>
      <c r="G24" s="572"/>
      <c r="H24" s="572"/>
      <c r="I24" s="572"/>
      <c r="J24" s="572"/>
      <c r="K24" s="571"/>
      <c r="L24" s="571"/>
      <c r="M24" s="571"/>
      <c r="N24" s="571"/>
      <c r="O24" s="571"/>
      <c r="P24" s="571"/>
    </row>
    <row r="25" spans="1:16" ht="15.75" customHeight="1">
      <c r="A25" s="571"/>
      <c r="B25" s="571"/>
      <c r="C25" s="571"/>
      <c r="D25" s="571"/>
      <c r="E25" s="571"/>
      <c r="F25" s="571"/>
      <c r="G25" s="572"/>
      <c r="H25" s="572"/>
      <c r="I25" s="572"/>
      <c r="J25" s="572"/>
      <c r="K25" s="571"/>
      <c r="L25" s="571"/>
      <c r="M25" s="571"/>
      <c r="N25" s="571"/>
      <c r="O25" s="571"/>
      <c r="P25" s="571"/>
    </row>
    <row r="26" spans="1:16" ht="15.75" customHeight="1">
      <c r="A26" s="571"/>
      <c r="B26" s="571"/>
      <c r="C26" s="571"/>
      <c r="D26" s="571"/>
      <c r="E26" s="571"/>
      <c r="F26" s="571"/>
      <c r="G26" s="572"/>
      <c r="H26" s="572"/>
      <c r="I26" s="572"/>
      <c r="J26" s="572"/>
      <c r="K26" s="571"/>
      <c r="L26" s="571"/>
      <c r="M26" s="571"/>
      <c r="N26" s="571"/>
      <c r="O26" s="571"/>
      <c r="P26" s="571"/>
    </row>
    <row r="27" spans="1:16" ht="15.75" customHeight="1">
      <c r="A27" s="571"/>
      <c r="B27" s="571"/>
      <c r="C27" s="571"/>
      <c r="D27" s="571"/>
      <c r="E27" s="571"/>
      <c r="F27" s="571"/>
      <c r="G27" s="572"/>
      <c r="H27" s="572"/>
      <c r="I27" s="572"/>
      <c r="J27" s="572"/>
      <c r="K27" s="571"/>
      <c r="L27" s="571"/>
      <c r="M27" s="571"/>
      <c r="N27" s="571"/>
      <c r="O27" s="571"/>
      <c r="P27" s="571"/>
    </row>
    <row r="28" spans="1:16" ht="15.75" customHeight="1">
      <c r="A28" s="571"/>
      <c r="B28" s="571"/>
      <c r="C28" s="571"/>
      <c r="D28" s="571"/>
      <c r="E28" s="571"/>
      <c r="F28" s="571"/>
      <c r="G28" s="572"/>
      <c r="H28" s="572"/>
      <c r="I28" s="572"/>
      <c r="J28" s="572"/>
      <c r="K28" s="571"/>
      <c r="L28" s="571"/>
      <c r="M28" s="571"/>
      <c r="N28" s="571"/>
      <c r="O28" s="571"/>
      <c r="P28" s="571"/>
    </row>
    <row r="29" spans="1:16" ht="15.75" customHeight="1">
      <c r="A29" s="571"/>
      <c r="B29" s="571"/>
      <c r="C29" s="571"/>
      <c r="D29" s="571"/>
      <c r="E29" s="571"/>
      <c r="F29" s="571"/>
      <c r="G29" s="572"/>
      <c r="H29" s="572"/>
      <c r="I29" s="572"/>
      <c r="J29" s="572"/>
      <c r="K29" s="571"/>
      <c r="L29" s="571"/>
      <c r="M29" s="571"/>
      <c r="N29" s="571"/>
      <c r="O29" s="571"/>
      <c r="P29" s="571"/>
    </row>
    <row r="30" spans="1:16" ht="15.75" customHeight="1">
      <c r="A30" s="571"/>
      <c r="B30" s="571"/>
      <c r="C30" s="571"/>
      <c r="D30" s="571"/>
      <c r="E30" s="571"/>
      <c r="F30" s="571"/>
      <c r="G30" s="572"/>
      <c r="H30" s="572"/>
      <c r="I30" s="572"/>
      <c r="J30" s="572"/>
      <c r="K30" s="571"/>
      <c r="L30" s="571"/>
      <c r="M30" s="571"/>
      <c r="N30" s="571"/>
      <c r="O30" s="571"/>
      <c r="P30" s="571"/>
    </row>
    <row r="31" spans="1:16" ht="15.75" customHeight="1">
      <c r="A31" s="571"/>
      <c r="B31" s="571"/>
      <c r="C31" s="571"/>
      <c r="D31" s="571"/>
      <c r="E31" s="571"/>
      <c r="F31" s="571"/>
      <c r="G31" s="572"/>
      <c r="H31" s="572"/>
      <c r="I31" s="572"/>
      <c r="J31" s="572"/>
      <c r="K31" s="571"/>
      <c r="L31" s="571"/>
      <c r="M31" s="571"/>
      <c r="N31" s="571"/>
      <c r="O31" s="571"/>
      <c r="P31" s="571"/>
    </row>
    <row r="32" spans="1:16" ht="15.75" customHeight="1">
      <c r="A32" s="571"/>
      <c r="B32" s="571"/>
      <c r="C32" s="571"/>
      <c r="D32" s="571"/>
      <c r="E32" s="571"/>
      <c r="F32" s="571"/>
      <c r="G32" s="572"/>
      <c r="H32" s="572"/>
      <c r="I32" s="572"/>
      <c r="J32" s="572"/>
      <c r="K32" s="571"/>
      <c r="L32" s="571"/>
      <c r="M32" s="571"/>
      <c r="N32" s="571"/>
      <c r="O32" s="571"/>
      <c r="P32" s="571"/>
    </row>
    <row r="33" spans="1:16" ht="15.75" customHeight="1">
      <c r="A33" s="571"/>
      <c r="B33" s="571"/>
      <c r="C33" s="571"/>
      <c r="D33" s="571"/>
      <c r="E33" s="571"/>
      <c r="F33" s="571"/>
      <c r="G33" s="572"/>
      <c r="H33" s="572"/>
      <c r="I33" s="572"/>
      <c r="J33" s="572"/>
      <c r="K33" s="571"/>
      <c r="L33" s="571"/>
      <c r="M33" s="571"/>
      <c r="N33" s="571"/>
      <c r="O33" s="571"/>
      <c r="P33" s="571"/>
    </row>
    <row r="34" spans="1:16" ht="15.75" customHeight="1">
      <c r="A34" s="571"/>
      <c r="B34" s="571"/>
      <c r="C34" s="571"/>
      <c r="D34" s="571"/>
      <c r="E34" s="571"/>
      <c r="F34" s="571"/>
      <c r="G34" s="572"/>
      <c r="H34" s="572"/>
      <c r="I34" s="572"/>
      <c r="J34" s="572"/>
      <c r="K34" s="571"/>
      <c r="L34" s="571"/>
      <c r="M34" s="571"/>
      <c r="N34" s="571"/>
      <c r="O34" s="571"/>
      <c r="P34" s="571"/>
    </row>
    <row r="35" spans="1:16" ht="15.75" customHeight="1">
      <c r="A35" s="571"/>
      <c r="B35" s="571"/>
      <c r="C35" s="571"/>
      <c r="D35" s="571"/>
      <c r="E35" s="571"/>
      <c r="F35" s="571"/>
      <c r="G35" s="572"/>
      <c r="H35" s="572"/>
      <c r="I35" s="572"/>
      <c r="J35" s="572"/>
      <c r="K35" s="571"/>
      <c r="L35" s="571"/>
      <c r="M35" s="571"/>
      <c r="N35" s="571"/>
      <c r="O35" s="571"/>
      <c r="P35" s="571"/>
    </row>
    <row r="36" spans="1:16" ht="15.75" customHeight="1">
      <c r="A36" s="571"/>
      <c r="B36" s="571"/>
      <c r="C36" s="571"/>
      <c r="D36" s="571"/>
      <c r="E36" s="571"/>
      <c r="F36" s="571"/>
      <c r="G36" s="572"/>
      <c r="H36" s="572"/>
      <c r="I36" s="572"/>
      <c r="J36" s="572"/>
      <c r="K36" s="571"/>
      <c r="L36" s="571"/>
      <c r="M36" s="571"/>
      <c r="N36" s="571"/>
      <c r="O36" s="571"/>
      <c r="P36" s="571"/>
    </row>
    <row r="37" spans="1:16" ht="15.75" customHeight="1">
      <c r="A37" s="571"/>
      <c r="B37" s="571"/>
      <c r="C37" s="571"/>
      <c r="D37" s="571"/>
      <c r="E37" s="571"/>
      <c r="F37" s="571"/>
      <c r="G37" s="572"/>
      <c r="H37" s="572"/>
      <c r="I37" s="572"/>
      <c r="J37" s="572"/>
      <c r="K37" s="571"/>
      <c r="L37" s="571"/>
      <c r="M37" s="571"/>
      <c r="N37" s="571"/>
      <c r="O37" s="571"/>
      <c r="P37" s="571"/>
    </row>
    <row r="38" spans="1:16" ht="15.75" customHeight="1">
      <c r="A38" s="571"/>
      <c r="B38" s="571"/>
      <c r="C38" s="571"/>
      <c r="D38" s="571"/>
      <c r="E38" s="571"/>
      <c r="F38" s="571"/>
      <c r="G38" s="572"/>
      <c r="H38" s="572"/>
      <c r="I38" s="572"/>
      <c r="J38" s="572"/>
      <c r="K38" s="571"/>
      <c r="L38" s="571"/>
      <c r="M38" s="571"/>
      <c r="N38" s="571"/>
      <c r="O38" s="571"/>
      <c r="P38" s="571"/>
    </row>
    <row r="39" spans="1:16" ht="15.75" customHeight="1">
      <c r="A39" s="571"/>
      <c r="B39" s="571"/>
      <c r="C39" s="571"/>
      <c r="D39" s="571"/>
      <c r="E39" s="571"/>
      <c r="F39" s="571"/>
      <c r="G39" s="572"/>
      <c r="H39" s="572"/>
      <c r="I39" s="572"/>
      <c r="J39" s="572"/>
      <c r="K39" s="571"/>
      <c r="L39" s="571"/>
      <c r="M39" s="571"/>
      <c r="N39" s="571"/>
      <c r="O39" s="571"/>
      <c r="P39" s="571"/>
    </row>
    <row r="40" spans="1:16" ht="15.75" customHeight="1">
      <c r="A40" s="571"/>
      <c r="B40" s="571"/>
      <c r="C40" s="571"/>
      <c r="D40" s="571"/>
      <c r="E40" s="571"/>
      <c r="F40" s="571"/>
      <c r="G40" s="572"/>
      <c r="H40" s="572"/>
      <c r="I40" s="572"/>
      <c r="J40" s="572"/>
      <c r="K40" s="571"/>
      <c r="L40" s="571"/>
      <c r="M40" s="571"/>
      <c r="N40" s="571"/>
      <c r="O40" s="571"/>
      <c r="P40" s="571"/>
    </row>
    <row r="41" spans="1:16" ht="15.75" customHeight="1">
      <c r="A41" s="571"/>
      <c r="B41" s="571"/>
      <c r="C41" s="571"/>
      <c r="D41" s="571"/>
      <c r="E41" s="571"/>
      <c r="F41" s="571"/>
      <c r="G41" s="572"/>
      <c r="H41" s="572"/>
      <c r="I41" s="572"/>
      <c r="J41" s="572"/>
      <c r="K41" s="571"/>
      <c r="L41" s="571"/>
      <c r="M41" s="571"/>
      <c r="N41" s="571"/>
      <c r="O41" s="571"/>
      <c r="P41" s="571"/>
    </row>
    <row r="42" spans="1:16" ht="15.75" customHeight="1">
      <c r="A42" s="571"/>
      <c r="B42" s="571"/>
      <c r="C42" s="571"/>
      <c r="D42" s="571"/>
      <c r="E42" s="571"/>
      <c r="F42" s="571"/>
      <c r="G42" s="572"/>
      <c r="H42" s="572"/>
      <c r="I42" s="572"/>
      <c r="J42" s="572"/>
      <c r="K42" s="571"/>
      <c r="L42" s="571"/>
      <c r="M42" s="571"/>
      <c r="N42" s="571"/>
      <c r="O42" s="571"/>
      <c r="P42" s="571"/>
    </row>
    <row r="43" spans="1:16" ht="15.75" customHeight="1">
      <c r="A43" s="571"/>
      <c r="B43" s="571"/>
      <c r="C43" s="571"/>
      <c r="D43" s="571"/>
      <c r="E43" s="571"/>
      <c r="F43" s="571"/>
      <c r="G43" s="572"/>
      <c r="H43" s="572"/>
      <c r="I43" s="572"/>
      <c r="J43" s="572"/>
      <c r="K43" s="571"/>
      <c r="L43" s="571"/>
      <c r="M43" s="571"/>
      <c r="N43" s="571"/>
      <c r="O43" s="571"/>
      <c r="P43" s="571"/>
    </row>
    <row r="44" spans="1:16" ht="15.75" customHeight="1">
      <c r="A44" s="571"/>
      <c r="B44" s="571"/>
      <c r="C44" s="571"/>
      <c r="D44" s="571"/>
      <c r="E44" s="571"/>
      <c r="F44" s="571"/>
      <c r="G44" s="572"/>
      <c r="H44" s="572"/>
      <c r="I44" s="572"/>
      <c r="J44" s="572"/>
      <c r="K44" s="571"/>
      <c r="L44" s="571"/>
      <c r="M44" s="571"/>
      <c r="N44" s="571"/>
      <c r="O44" s="571"/>
      <c r="P44" s="571"/>
    </row>
    <row r="45" spans="1:16" ht="15.75" customHeight="1">
      <c r="A45" s="571"/>
      <c r="B45" s="571"/>
      <c r="C45" s="571"/>
      <c r="D45" s="571"/>
      <c r="E45" s="571"/>
      <c r="F45" s="571"/>
      <c r="G45" s="572"/>
      <c r="H45" s="572"/>
      <c r="I45" s="572"/>
      <c r="J45" s="572"/>
      <c r="K45" s="571"/>
      <c r="L45" s="571"/>
      <c r="M45" s="571"/>
      <c r="N45" s="571"/>
      <c r="O45" s="571"/>
      <c r="P45" s="571"/>
    </row>
    <row r="46" spans="1:16" ht="15.75" customHeight="1">
      <c r="A46" s="571"/>
      <c r="B46" s="571"/>
      <c r="C46" s="571"/>
      <c r="D46" s="571"/>
      <c r="E46" s="571"/>
      <c r="F46" s="571"/>
      <c r="G46" s="572"/>
      <c r="H46" s="572"/>
      <c r="I46" s="572"/>
      <c r="J46" s="572"/>
      <c r="K46" s="571"/>
      <c r="L46" s="571"/>
      <c r="M46" s="571"/>
      <c r="N46" s="571"/>
      <c r="O46" s="571"/>
      <c r="P46" s="571"/>
    </row>
    <row r="47" spans="1:16" ht="15.75" customHeight="1">
      <c r="A47" s="571"/>
      <c r="B47" s="571"/>
      <c r="C47" s="571"/>
      <c r="D47" s="571"/>
      <c r="E47" s="571"/>
      <c r="F47" s="571"/>
      <c r="G47" s="572"/>
      <c r="H47" s="572"/>
      <c r="I47" s="572"/>
      <c r="J47" s="572"/>
      <c r="K47" s="571"/>
      <c r="L47" s="571"/>
      <c r="M47" s="571"/>
      <c r="N47" s="571"/>
      <c r="O47" s="571"/>
      <c r="P47" s="571"/>
    </row>
    <row r="48" spans="1:16" ht="15.75" customHeight="1">
      <c r="A48" s="571"/>
      <c r="B48" s="571"/>
      <c r="C48" s="571"/>
      <c r="D48" s="571"/>
      <c r="E48" s="571"/>
      <c r="F48" s="571"/>
      <c r="G48" s="572"/>
      <c r="H48" s="572"/>
      <c r="I48" s="572"/>
      <c r="J48" s="572"/>
      <c r="K48" s="571"/>
      <c r="L48" s="571"/>
      <c r="M48" s="571"/>
      <c r="N48" s="571"/>
      <c r="O48" s="571"/>
      <c r="P48" s="571"/>
    </row>
    <row r="49" spans="1:16" ht="15.75" customHeight="1">
      <c r="A49" s="571"/>
      <c r="B49" s="571"/>
      <c r="C49" s="571"/>
      <c r="D49" s="571"/>
      <c r="E49" s="571"/>
      <c r="F49" s="571"/>
      <c r="G49" s="572"/>
      <c r="H49" s="572"/>
      <c r="I49" s="572"/>
      <c r="J49" s="572"/>
      <c r="K49" s="571"/>
      <c r="L49" s="571"/>
      <c r="M49" s="571"/>
      <c r="N49" s="571"/>
      <c r="O49" s="571"/>
      <c r="P49" s="571"/>
    </row>
    <row r="50" spans="1:16" ht="15.75" customHeight="1">
      <c r="A50" s="571"/>
      <c r="B50" s="571"/>
      <c r="C50" s="571"/>
      <c r="D50" s="571"/>
      <c r="E50" s="571"/>
      <c r="F50" s="571"/>
      <c r="G50" s="572"/>
      <c r="H50" s="572"/>
      <c r="I50" s="572"/>
      <c r="J50" s="572"/>
      <c r="K50" s="571"/>
      <c r="L50" s="571"/>
      <c r="M50" s="571"/>
      <c r="N50" s="571"/>
      <c r="O50" s="571"/>
      <c r="P50" s="571"/>
    </row>
    <row r="51" spans="1:16" ht="15.75" customHeight="1">
      <c r="A51" s="571"/>
      <c r="B51" s="571"/>
      <c r="C51" s="571"/>
      <c r="D51" s="571"/>
      <c r="E51" s="571"/>
      <c r="F51" s="571"/>
      <c r="G51" s="572"/>
      <c r="H51" s="572"/>
      <c r="I51" s="572"/>
      <c r="J51" s="572"/>
      <c r="K51" s="571"/>
      <c r="L51" s="571"/>
      <c r="M51" s="571"/>
      <c r="N51" s="571"/>
      <c r="O51" s="571"/>
      <c r="P51" s="571"/>
    </row>
    <row r="52" spans="1:16" ht="15.75" customHeight="1">
      <c r="A52" s="571"/>
      <c r="B52" s="571"/>
      <c r="C52" s="571"/>
      <c r="D52" s="571"/>
      <c r="E52" s="571"/>
      <c r="F52" s="571"/>
      <c r="G52" s="572"/>
      <c r="H52" s="572"/>
      <c r="I52" s="572"/>
      <c r="J52" s="572"/>
      <c r="K52" s="571"/>
      <c r="L52" s="571"/>
      <c r="M52" s="571"/>
      <c r="N52" s="571"/>
      <c r="O52" s="571"/>
      <c r="P52" s="571"/>
    </row>
    <row r="53" spans="1:16" ht="15.75" customHeight="1">
      <c r="A53" s="571"/>
      <c r="B53" s="571"/>
      <c r="C53" s="571"/>
      <c r="D53" s="571"/>
      <c r="E53" s="571"/>
      <c r="F53" s="571"/>
      <c r="G53" s="572"/>
      <c r="H53" s="572"/>
      <c r="I53" s="572"/>
      <c r="J53" s="572"/>
      <c r="K53" s="571"/>
      <c r="L53" s="571"/>
      <c r="M53" s="571"/>
      <c r="N53" s="571"/>
      <c r="O53" s="571"/>
      <c r="P53" s="571"/>
    </row>
    <row r="54" spans="1:16" ht="15.75" customHeight="1">
      <c r="A54" s="571"/>
      <c r="B54" s="571"/>
      <c r="C54" s="571"/>
      <c r="D54" s="571"/>
      <c r="E54" s="571"/>
      <c r="F54" s="571"/>
      <c r="G54" s="572"/>
      <c r="H54" s="572"/>
      <c r="I54" s="572"/>
      <c r="J54" s="572"/>
      <c r="K54" s="571"/>
      <c r="L54" s="571"/>
      <c r="M54" s="571"/>
      <c r="N54" s="571"/>
      <c r="O54" s="571"/>
      <c r="P54" s="571"/>
    </row>
    <row r="55" spans="1:16" ht="15.75" customHeight="1">
      <c r="A55" s="571"/>
      <c r="B55" s="571"/>
      <c r="C55" s="571"/>
      <c r="D55" s="571"/>
      <c r="E55" s="571"/>
      <c r="F55" s="571"/>
      <c r="G55" s="572"/>
      <c r="H55" s="572"/>
      <c r="I55" s="572"/>
      <c r="J55" s="572"/>
      <c r="K55" s="571"/>
      <c r="L55" s="571"/>
      <c r="M55" s="571"/>
      <c r="N55" s="571"/>
      <c r="O55" s="571"/>
      <c r="P55" s="571"/>
    </row>
    <row r="56" spans="1:16" ht="15.75" customHeight="1">
      <c r="A56" s="571"/>
      <c r="B56" s="571"/>
      <c r="C56" s="571"/>
      <c r="D56" s="571"/>
      <c r="E56" s="571"/>
      <c r="F56" s="571"/>
      <c r="G56" s="572"/>
      <c r="H56" s="572"/>
      <c r="I56" s="572"/>
      <c r="J56" s="572"/>
      <c r="K56" s="571"/>
      <c r="L56" s="571"/>
      <c r="M56" s="571"/>
      <c r="N56" s="571"/>
      <c r="O56" s="571"/>
      <c r="P56" s="571"/>
    </row>
    <row r="57" spans="1:16" ht="15.75" customHeight="1">
      <c r="A57" s="571"/>
      <c r="B57" s="571"/>
      <c r="C57" s="571"/>
      <c r="D57" s="571"/>
      <c r="E57" s="571"/>
      <c r="F57" s="571"/>
      <c r="G57" s="572"/>
      <c r="H57" s="572"/>
      <c r="I57" s="572"/>
      <c r="J57" s="572"/>
      <c r="K57" s="571"/>
      <c r="L57" s="571"/>
      <c r="M57" s="571"/>
      <c r="N57" s="571"/>
      <c r="O57" s="571"/>
      <c r="P57" s="571"/>
    </row>
    <row r="58" spans="1:16" ht="15.75" customHeight="1">
      <c r="A58" s="571"/>
      <c r="B58" s="571"/>
      <c r="C58" s="571"/>
      <c r="D58" s="571"/>
      <c r="E58" s="571"/>
      <c r="F58" s="571"/>
      <c r="G58" s="572"/>
      <c r="H58" s="572"/>
      <c r="I58" s="572"/>
      <c r="J58" s="572"/>
      <c r="K58" s="571"/>
      <c r="L58" s="571"/>
      <c r="M58" s="571"/>
      <c r="N58" s="571"/>
      <c r="O58" s="571"/>
      <c r="P58" s="571"/>
    </row>
    <row r="59" spans="1:16" ht="15.75" customHeight="1">
      <c r="A59" s="571"/>
      <c r="B59" s="571"/>
      <c r="C59" s="571"/>
      <c r="D59" s="571"/>
      <c r="E59" s="571"/>
      <c r="F59" s="571"/>
      <c r="G59" s="572"/>
      <c r="H59" s="572"/>
      <c r="I59" s="572"/>
      <c r="J59" s="572"/>
      <c r="K59" s="571"/>
      <c r="L59" s="571"/>
      <c r="M59" s="571"/>
      <c r="N59" s="571"/>
      <c r="O59" s="571"/>
      <c r="P59" s="571"/>
    </row>
    <row r="60" spans="1:16" ht="15.75" customHeight="1">
      <c r="A60" s="571"/>
      <c r="B60" s="571"/>
      <c r="C60" s="571"/>
      <c r="D60" s="571"/>
      <c r="E60" s="571"/>
      <c r="F60" s="571"/>
      <c r="G60" s="572"/>
      <c r="H60" s="572"/>
      <c r="I60" s="572"/>
      <c r="J60" s="572"/>
      <c r="K60" s="571"/>
      <c r="L60" s="571"/>
      <c r="M60" s="571"/>
      <c r="N60" s="571"/>
      <c r="O60" s="571"/>
      <c r="P60" s="571"/>
    </row>
    <row r="61" spans="1:16" ht="15.75" customHeight="1">
      <c r="A61" s="571"/>
      <c r="B61" s="571"/>
      <c r="C61" s="571"/>
      <c r="D61" s="571"/>
      <c r="E61" s="571"/>
      <c r="F61" s="571"/>
      <c r="G61" s="572"/>
      <c r="H61" s="572"/>
      <c r="I61" s="572"/>
      <c r="J61" s="572"/>
      <c r="K61" s="571"/>
      <c r="L61" s="571"/>
      <c r="M61" s="571"/>
      <c r="N61" s="571"/>
      <c r="O61" s="571"/>
      <c r="P61" s="571"/>
    </row>
    <row r="62" spans="1:16" ht="15.75" customHeight="1">
      <c r="A62" s="571"/>
      <c r="B62" s="571"/>
      <c r="C62" s="571"/>
      <c r="D62" s="571"/>
      <c r="E62" s="571"/>
      <c r="F62" s="571"/>
      <c r="G62" s="572"/>
      <c r="H62" s="572"/>
      <c r="I62" s="572"/>
      <c r="J62" s="572"/>
      <c r="K62" s="571"/>
      <c r="L62" s="571"/>
      <c r="M62" s="571"/>
      <c r="N62" s="571"/>
      <c r="O62" s="571"/>
      <c r="P62" s="571"/>
    </row>
    <row r="63" spans="1:16" ht="15.75" customHeight="1">
      <c r="A63" s="571"/>
      <c r="B63" s="571"/>
      <c r="C63" s="571"/>
      <c r="D63" s="571"/>
      <c r="E63" s="571"/>
      <c r="F63" s="571"/>
      <c r="G63" s="572"/>
      <c r="H63" s="572"/>
      <c r="I63" s="572"/>
      <c r="J63" s="572"/>
      <c r="K63" s="571"/>
      <c r="L63" s="571"/>
      <c r="M63" s="571"/>
      <c r="N63" s="571"/>
      <c r="O63" s="571"/>
      <c r="P63" s="571"/>
    </row>
    <row r="64" spans="1:16" ht="15.75" customHeight="1">
      <c r="A64" s="571"/>
      <c r="B64" s="571"/>
      <c r="C64" s="571"/>
      <c r="D64" s="571"/>
      <c r="E64" s="571"/>
      <c r="F64" s="571"/>
      <c r="G64" s="572"/>
      <c r="H64" s="572"/>
      <c r="I64" s="572"/>
      <c r="J64" s="572"/>
      <c r="K64" s="571"/>
      <c r="L64" s="571"/>
      <c r="M64" s="571"/>
      <c r="N64" s="571"/>
      <c r="O64" s="571"/>
      <c r="P64" s="571"/>
    </row>
    <row r="65" spans="1:16" ht="15.75" customHeight="1">
      <c r="A65" s="571"/>
      <c r="B65" s="571"/>
      <c r="C65" s="571"/>
      <c r="D65" s="571"/>
      <c r="E65" s="571"/>
      <c r="F65" s="571"/>
      <c r="G65" s="572"/>
      <c r="H65" s="572"/>
      <c r="I65" s="572"/>
      <c r="J65" s="572"/>
      <c r="K65" s="571"/>
      <c r="L65" s="571"/>
      <c r="M65" s="571"/>
      <c r="N65" s="571"/>
      <c r="O65" s="571"/>
      <c r="P65" s="571"/>
    </row>
    <row r="66" spans="1:16" ht="15.75" customHeight="1">
      <c r="A66" s="571"/>
      <c r="B66" s="571"/>
      <c r="C66" s="571"/>
      <c r="D66" s="571"/>
      <c r="E66" s="571"/>
      <c r="F66" s="571"/>
      <c r="G66" s="572"/>
      <c r="H66" s="572"/>
      <c r="I66" s="572"/>
      <c r="J66" s="572"/>
      <c r="K66" s="571"/>
      <c r="L66" s="571"/>
      <c r="M66" s="571"/>
      <c r="N66" s="571"/>
      <c r="O66" s="571"/>
      <c r="P66" s="571"/>
    </row>
    <row r="67" spans="1:16" ht="15.75" customHeight="1">
      <c r="A67" s="571"/>
      <c r="B67" s="571"/>
      <c r="C67" s="571"/>
      <c r="D67" s="571"/>
      <c r="E67" s="571"/>
      <c r="F67" s="571"/>
      <c r="G67" s="572"/>
      <c r="H67" s="572"/>
      <c r="I67" s="572"/>
      <c r="J67" s="572"/>
      <c r="K67" s="571"/>
      <c r="L67" s="571"/>
      <c r="M67" s="571"/>
      <c r="N67" s="571"/>
      <c r="O67" s="571"/>
      <c r="P67" s="571"/>
    </row>
    <row r="68" spans="1:16" ht="15.75" customHeight="1">
      <c r="A68" s="571"/>
      <c r="B68" s="571"/>
      <c r="C68" s="571"/>
      <c r="D68" s="571"/>
      <c r="E68" s="571"/>
      <c r="F68" s="571"/>
      <c r="G68" s="572"/>
      <c r="H68" s="572"/>
      <c r="I68" s="572"/>
      <c r="J68" s="572"/>
      <c r="K68" s="571"/>
      <c r="L68" s="571"/>
      <c r="M68" s="571"/>
      <c r="N68" s="571"/>
      <c r="O68" s="571"/>
      <c r="P68" s="571"/>
    </row>
    <row r="69" spans="1:16" ht="15.75" customHeight="1">
      <c r="A69" s="571"/>
      <c r="B69" s="571"/>
      <c r="C69" s="571"/>
      <c r="D69" s="571"/>
      <c r="E69" s="571"/>
      <c r="F69" s="571"/>
      <c r="G69" s="572"/>
      <c r="H69" s="572"/>
      <c r="I69" s="572"/>
      <c r="J69" s="572"/>
      <c r="K69" s="571"/>
      <c r="L69" s="571"/>
      <c r="M69" s="571"/>
      <c r="N69" s="571"/>
      <c r="O69" s="571"/>
      <c r="P69" s="571"/>
    </row>
    <row r="70" spans="1:16" ht="15.75" customHeight="1">
      <c r="A70" s="571"/>
      <c r="B70" s="571"/>
      <c r="C70" s="571"/>
      <c r="D70" s="571"/>
      <c r="E70" s="571"/>
      <c r="F70" s="571"/>
      <c r="G70" s="572"/>
      <c r="H70" s="572"/>
      <c r="I70" s="572"/>
      <c r="J70" s="572"/>
      <c r="K70" s="571"/>
      <c r="L70" s="571"/>
      <c r="M70" s="571"/>
      <c r="N70" s="571"/>
      <c r="O70" s="571"/>
      <c r="P70" s="571"/>
    </row>
    <row r="71" spans="1:16" ht="15.75" customHeight="1">
      <c r="A71" s="571"/>
      <c r="B71" s="571"/>
      <c r="C71" s="571"/>
      <c r="D71" s="571"/>
      <c r="E71" s="571"/>
      <c r="F71" s="571"/>
      <c r="G71" s="572"/>
      <c r="H71" s="572"/>
      <c r="I71" s="572"/>
      <c r="J71" s="572"/>
      <c r="K71" s="571"/>
      <c r="L71" s="571"/>
      <c r="M71" s="571"/>
      <c r="N71" s="571"/>
      <c r="O71" s="571"/>
      <c r="P71" s="571"/>
    </row>
    <row r="72" spans="1:16" ht="15.75" customHeight="1">
      <c r="A72" s="571"/>
      <c r="B72" s="571"/>
      <c r="C72" s="571"/>
      <c r="D72" s="571"/>
      <c r="E72" s="571"/>
      <c r="F72" s="571"/>
      <c r="G72" s="572"/>
      <c r="H72" s="572"/>
      <c r="I72" s="572"/>
      <c r="J72" s="572"/>
      <c r="K72" s="571"/>
      <c r="L72" s="571"/>
      <c r="M72" s="571"/>
      <c r="N72" s="571"/>
      <c r="O72" s="571"/>
      <c r="P72" s="571"/>
    </row>
    <row r="73" spans="1:16" ht="15.75" customHeight="1">
      <c r="A73" s="571"/>
      <c r="B73" s="571"/>
      <c r="C73" s="571"/>
      <c r="D73" s="571"/>
      <c r="E73" s="571"/>
      <c r="F73" s="571"/>
      <c r="G73" s="572"/>
      <c r="H73" s="572"/>
      <c r="I73" s="572"/>
      <c r="J73" s="572"/>
      <c r="K73" s="571"/>
      <c r="L73" s="571"/>
      <c r="M73" s="571"/>
      <c r="N73" s="571"/>
      <c r="O73" s="571"/>
      <c r="P73" s="571"/>
    </row>
    <row r="74" spans="1:16" ht="15.75" customHeight="1">
      <c r="A74" s="571"/>
      <c r="B74" s="571"/>
      <c r="C74" s="571"/>
      <c r="D74" s="571"/>
      <c r="E74" s="571"/>
      <c r="F74" s="571"/>
      <c r="G74" s="572"/>
      <c r="H74" s="572"/>
      <c r="I74" s="572"/>
      <c r="J74" s="572"/>
      <c r="K74" s="571"/>
      <c r="L74" s="571"/>
      <c r="M74" s="571"/>
      <c r="N74" s="571"/>
      <c r="O74" s="571"/>
      <c r="P74" s="571"/>
    </row>
    <row r="75" spans="1:16" ht="15.75" customHeight="1">
      <c r="A75" s="571"/>
      <c r="B75" s="571"/>
      <c r="C75" s="571"/>
      <c r="D75" s="571"/>
      <c r="E75" s="571"/>
      <c r="F75" s="571"/>
      <c r="G75" s="572"/>
      <c r="H75" s="572"/>
      <c r="I75" s="572"/>
      <c r="J75" s="572"/>
      <c r="K75" s="571"/>
      <c r="L75" s="571"/>
      <c r="M75" s="571"/>
      <c r="N75" s="571"/>
      <c r="O75" s="571"/>
      <c r="P75" s="571"/>
    </row>
    <row r="76" spans="1:16" ht="15.75" customHeight="1">
      <c r="A76" s="571"/>
      <c r="B76" s="571"/>
      <c r="C76" s="571"/>
      <c r="D76" s="571"/>
      <c r="E76" s="571"/>
      <c r="F76" s="571"/>
      <c r="G76" s="572"/>
      <c r="H76" s="572"/>
      <c r="I76" s="572"/>
      <c r="J76" s="572"/>
      <c r="K76" s="571"/>
      <c r="L76" s="571"/>
      <c r="M76" s="571"/>
      <c r="N76" s="571"/>
      <c r="O76" s="571"/>
      <c r="P76" s="571"/>
    </row>
    <row r="77" spans="1:16" ht="15.75" customHeight="1">
      <c r="A77" s="571"/>
      <c r="B77" s="571"/>
      <c r="C77" s="571"/>
      <c r="D77" s="571"/>
      <c r="E77" s="571"/>
      <c r="F77" s="571"/>
      <c r="G77" s="572"/>
      <c r="H77" s="572"/>
      <c r="I77" s="572"/>
      <c r="J77" s="572"/>
      <c r="K77" s="571"/>
      <c r="L77" s="571"/>
      <c r="M77" s="571"/>
      <c r="N77" s="571"/>
      <c r="O77" s="571"/>
      <c r="P77" s="571"/>
    </row>
    <row r="78" spans="1:16" ht="15.75" customHeight="1">
      <c r="A78" s="571"/>
      <c r="B78" s="571"/>
      <c r="C78" s="571"/>
      <c r="D78" s="571"/>
      <c r="E78" s="571"/>
      <c r="F78" s="571"/>
      <c r="G78" s="572"/>
      <c r="H78" s="572"/>
      <c r="I78" s="572"/>
      <c r="J78" s="572"/>
      <c r="K78" s="571"/>
      <c r="L78" s="571"/>
      <c r="M78" s="571"/>
      <c r="N78" s="571"/>
      <c r="O78" s="571"/>
      <c r="P78" s="571"/>
    </row>
    <row r="79" spans="1:16" ht="15.75" customHeight="1">
      <c r="A79" s="571"/>
      <c r="B79" s="571"/>
      <c r="C79" s="571"/>
      <c r="D79" s="571"/>
      <c r="E79" s="571"/>
      <c r="F79" s="571"/>
      <c r="G79" s="572"/>
      <c r="H79" s="572"/>
      <c r="I79" s="572"/>
      <c r="J79" s="572"/>
      <c r="K79" s="571"/>
      <c r="L79" s="571"/>
      <c r="M79" s="571"/>
      <c r="N79" s="571"/>
      <c r="O79" s="571"/>
      <c r="P79" s="571"/>
    </row>
    <row r="80" spans="1:16" ht="15.75" customHeight="1">
      <c r="A80" s="571"/>
      <c r="B80" s="571"/>
      <c r="C80" s="571"/>
      <c r="D80" s="571"/>
      <c r="E80" s="571"/>
      <c r="F80" s="571"/>
      <c r="G80" s="572"/>
      <c r="H80" s="572"/>
      <c r="I80" s="572"/>
      <c r="J80" s="572"/>
      <c r="K80" s="571"/>
      <c r="L80" s="571"/>
      <c r="M80" s="571"/>
      <c r="N80" s="571"/>
      <c r="O80" s="571"/>
      <c r="P80" s="571"/>
    </row>
    <row r="81" spans="1:16" ht="15.75" customHeight="1">
      <c r="A81" s="571"/>
      <c r="B81" s="571"/>
      <c r="C81" s="571"/>
      <c r="D81" s="571"/>
      <c r="E81" s="571"/>
      <c r="F81" s="571"/>
      <c r="G81" s="572"/>
      <c r="H81" s="572"/>
      <c r="I81" s="572"/>
      <c r="J81" s="572"/>
      <c r="K81" s="571"/>
      <c r="L81" s="571"/>
      <c r="M81" s="571"/>
      <c r="N81" s="571"/>
      <c r="O81" s="571"/>
      <c r="P81" s="571"/>
    </row>
    <row r="82" spans="1:16" ht="15.75" customHeight="1">
      <c r="A82" s="571"/>
      <c r="B82" s="571"/>
      <c r="C82" s="571"/>
      <c r="D82" s="571"/>
      <c r="E82" s="571"/>
      <c r="F82" s="571"/>
      <c r="G82" s="572"/>
      <c r="H82" s="572"/>
      <c r="I82" s="572"/>
      <c r="J82" s="572"/>
      <c r="K82" s="571"/>
      <c r="L82" s="571"/>
      <c r="M82" s="571"/>
      <c r="N82" s="571"/>
      <c r="O82" s="571"/>
      <c r="P82" s="571"/>
    </row>
    <row r="83" spans="1:16" ht="15.75" customHeight="1">
      <c r="A83" s="571"/>
      <c r="B83" s="571"/>
      <c r="C83" s="571"/>
      <c r="D83" s="571"/>
      <c r="E83" s="571"/>
      <c r="F83" s="571"/>
      <c r="G83" s="572"/>
      <c r="H83" s="572"/>
      <c r="I83" s="572"/>
      <c r="J83" s="572"/>
      <c r="K83" s="571"/>
      <c r="L83" s="571"/>
      <c r="M83" s="571"/>
      <c r="N83" s="571"/>
      <c r="O83" s="571"/>
      <c r="P83" s="571"/>
    </row>
    <row r="84" spans="1:16" ht="15.75" customHeight="1">
      <c r="A84" s="571"/>
      <c r="B84" s="571"/>
      <c r="C84" s="571"/>
      <c r="D84" s="571"/>
      <c r="E84" s="571"/>
      <c r="F84" s="571"/>
      <c r="G84" s="572"/>
      <c r="H84" s="572"/>
      <c r="I84" s="572"/>
      <c r="J84" s="572"/>
      <c r="K84" s="571"/>
      <c r="L84" s="571"/>
      <c r="M84" s="571"/>
      <c r="N84" s="571"/>
      <c r="O84" s="571"/>
      <c r="P84" s="571"/>
    </row>
    <row r="85" spans="1:16" ht="15.75" customHeight="1">
      <c r="A85" s="571"/>
      <c r="B85" s="571"/>
      <c r="C85" s="571"/>
      <c r="D85" s="571"/>
      <c r="E85" s="571"/>
      <c r="F85" s="571"/>
      <c r="G85" s="572"/>
      <c r="H85" s="572"/>
      <c r="I85" s="572"/>
      <c r="J85" s="572"/>
      <c r="K85" s="571"/>
      <c r="L85" s="571"/>
      <c r="M85" s="571"/>
      <c r="N85" s="571"/>
      <c r="O85" s="571"/>
      <c r="P85" s="571"/>
    </row>
    <row r="86" spans="1:16" ht="15.75" customHeight="1">
      <c r="A86" s="571"/>
      <c r="B86" s="571"/>
      <c r="C86" s="571"/>
      <c r="D86" s="571"/>
      <c r="E86" s="571"/>
      <c r="F86" s="571"/>
      <c r="G86" s="572"/>
      <c r="H86" s="572"/>
      <c r="I86" s="572"/>
      <c r="J86" s="572"/>
      <c r="K86" s="571"/>
      <c r="L86" s="571"/>
      <c r="M86" s="571"/>
      <c r="N86" s="571"/>
      <c r="O86" s="571"/>
      <c r="P86" s="571"/>
    </row>
    <row r="87" spans="1:16" ht="15.75" customHeight="1">
      <c r="A87" s="571"/>
      <c r="B87" s="571"/>
      <c r="C87" s="571"/>
      <c r="D87" s="571"/>
      <c r="E87" s="571"/>
      <c r="F87" s="571"/>
      <c r="G87" s="572"/>
      <c r="H87" s="572"/>
      <c r="I87" s="572"/>
      <c r="J87" s="572"/>
      <c r="K87" s="571"/>
      <c r="L87" s="571"/>
      <c r="M87" s="571"/>
      <c r="N87" s="571"/>
      <c r="O87" s="571"/>
      <c r="P87" s="571"/>
    </row>
    <row r="88" spans="1:16" ht="15.75" customHeight="1">
      <c r="A88" s="571"/>
      <c r="B88" s="571"/>
      <c r="C88" s="571"/>
      <c r="D88" s="571"/>
      <c r="E88" s="571"/>
      <c r="F88" s="571"/>
      <c r="G88" s="572"/>
      <c r="H88" s="572"/>
      <c r="I88" s="572"/>
      <c r="J88" s="572"/>
      <c r="K88" s="571"/>
      <c r="L88" s="571"/>
      <c r="M88" s="571"/>
      <c r="N88" s="571"/>
      <c r="O88" s="571"/>
      <c r="P88" s="571"/>
    </row>
    <row r="89" spans="1:16" ht="15.75" customHeight="1">
      <c r="A89" s="571"/>
      <c r="B89" s="571"/>
      <c r="C89" s="571"/>
      <c r="D89" s="571"/>
      <c r="E89" s="571"/>
      <c r="F89" s="571"/>
      <c r="G89" s="572"/>
      <c r="H89" s="572"/>
      <c r="I89" s="572"/>
      <c r="J89" s="572"/>
      <c r="K89" s="571"/>
      <c r="L89" s="571"/>
      <c r="M89" s="571"/>
      <c r="N89" s="571"/>
      <c r="O89" s="571"/>
      <c r="P89" s="571"/>
    </row>
    <row r="90" spans="1:16" ht="15.75" customHeight="1">
      <c r="A90" s="571"/>
      <c r="B90" s="571"/>
      <c r="C90" s="571"/>
      <c r="D90" s="571"/>
      <c r="E90" s="571"/>
      <c r="F90" s="571"/>
      <c r="G90" s="572"/>
      <c r="H90" s="572"/>
      <c r="I90" s="572"/>
      <c r="J90" s="572"/>
      <c r="K90" s="571"/>
      <c r="L90" s="571"/>
      <c r="M90" s="571"/>
      <c r="N90" s="571"/>
      <c r="O90" s="571"/>
      <c r="P90" s="571"/>
    </row>
    <row r="91" spans="1:16" ht="15.75" customHeight="1">
      <c r="A91" s="571"/>
      <c r="B91" s="571"/>
      <c r="C91" s="571"/>
      <c r="D91" s="571"/>
      <c r="E91" s="571"/>
      <c r="F91" s="571"/>
      <c r="G91" s="572"/>
      <c r="H91" s="572"/>
      <c r="I91" s="572"/>
      <c r="J91" s="572"/>
      <c r="K91" s="571"/>
      <c r="L91" s="571"/>
      <c r="M91" s="571"/>
      <c r="N91" s="571"/>
      <c r="O91" s="571"/>
      <c r="P91" s="571"/>
    </row>
    <row r="92" spans="1:16" ht="15.75" customHeight="1">
      <c r="A92" s="571"/>
      <c r="B92" s="571"/>
      <c r="C92" s="571"/>
      <c r="D92" s="571"/>
      <c r="E92" s="571"/>
      <c r="F92" s="571"/>
      <c r="G92" s="572"/>
      <c r="H92" s="572"/>
      <c r="I92" s="572"/>
      <c r="J92" s="572"/>
      <c r="K92" s="571"/>
      <c r="L92" s="571"/>
      <c r="M92" s="571"/>
      <c r="N92" s="571"/>
      <c r="O92" s="571"/>
      <c r="P92" s="571"/>
    </row>
    <row r="93" spans="1:16" ht="15.75" customHeight="1">
      <c r="A93" s="571"/>
      <c r="B93" s="571"/>
      <c r="C93" s="571"/>
      <c r="D93" s="571"/>
      <c r="E93" s="571"/>
      <c r="F93" s="571"/>
      <c r="G93" s="572"/>
      <c r="H93" s="572"/>
      <c r="I93" s="572"/>
      <c r="J93" s="572"/>
      <c r="K93" s="571"/>
      <c r="L93" s="571"/>
      <c r="M93" s="571"/>
      <c r="N93" s="571"/>
      <c r="O93" s="571"/>
      <c r="P93" s="571"/>
    </row>
    <row r="94" spans="1:16" ht="15.75" customHeight="1">
      <c r="A94" s="571"/>
      <c r="B94" s="571"/>
      <c r="C94" s="571"/>
      <c r="D94" s="571"/>
      <c r="E94" s="571"/>
      <c r="F94" s="571"/>
      <c r="G94" s="572"/>
      <c r="H94" s="572"/>
      <c r="I94" s="572"/>
      <c r="J94" s="572"/>
      <c r="K94" s="571"/>
      <c r="L94" s="571"/>
      <c r="M94" s="571"/>
      <c r="N94" s="571"/>
      <c r="O94" s="571"/>
      <c r="P94" s="571"/>
    </row>
    <row r="95" spans="1:16" ht="15.75" customHeight="1">
      <c r="A95" s="571"/>
      <c r="B95" s="571"/>
      <c r="C95" s="571"/>
      <c r="D95" s="571"/>
      <c r="E95" s="571"/>
      <c r="F95" s="571"/>
      <c r="G95" s="572"/>
      <c r="H95" s="572"/>
      <c r="I95" s="572"/>
      <c r="J95" s="572"/>
      <c r="K95" s="571"/>
      <c r="L95" s="571"/>
      <c r="M95" s="571"/>
      <c r="N95" s="571"/>
      <c r="O95" s="571"/>
      <c r="P95" s="571"/>
    </row>
    <row r="96" spans="1:16" ht="15.75" customHeight="1">
      <c r="A96" s="571"/>
      <c r="B96" s="571"/>
      <c r="C96" s="571"/>
      <c r="D96" s="571"/>
      <c r="E96" s="571"/>
      <c r="F96" s="571"/>
      <c r="G96" s="572"/>
      <c r="H96" s="572"/>
      <c r="I96" s="572"/>
      <c r="J96" s="572"/>
      <c r="K96" s="571"/>
      <c r="L96" s="571"/>
      <c r="M96" s="571"/>
      <c r="N96" s="571"/>
      <c r="O96" s="571"/>
      <c r="P96" s="571"/>
    </row>
    <row r="97" spans="1:16" ht="15.75" customHeight="1">
      <c r="A97" s="571"/>
      <c r="B97" s="571"/>
      <c r="C97" s="571"/>
      <c r="D97" s="571"/>
      <c r="E97" s="571"/>
      <c r="F97" s="571"/>
      <c r="G97" s="572"/>
      <c r="H97" s="572"/>
      <c r="I97" s="572"/>
      <c r="J97" s="572"/>
      <c r="K97" s="571"/>
      <c r="L97" s="571"/>
      <c r="M97" s="571"/>
      <c r="N97" s="571"/>
      <c r="O97" s="571"/>
      <c r="P97" s="571"/>
    </row>
    <row r="98" spans="1:16" ht="15.75" customHeight="1">
      <c r="A98" s="571"/>
      <c r="B98" s="571"/>
      <c r="C98" s="571"/>
      <c r="D98" s="571"/>
      <c r="E98" s="571"/>
      <c r="F98" s="571"/>
      <c r="G98" s="572"/>
      <c r="H98" s="572"/>
      <c r="I98" s="572"/>
      <c r="J98" s="572"/>
      <c r="K98" s="571"/>
      <c r="L98" s="571"/>
      <c r="M98" s="571"/>
      <c r="N98" s="571"/>
      <c r="O98" s="571"/>
      <c r="P98" s="571"/>
    </row>
    <row r="99" spans="1:16" ht="15.75" customHeight="1">
      <c r="A99" s="571"/>
      <c r="B99" s="571"/>
      <c r="C99" s="571"/>
      <c r="D99" s="571"/>
      <c r="E99" s="571"/>
      <c r="F99" s="571"/>
      <c r="G99" s="572"/>
      <c r="H99" s="572"/>
      <c r="I99" s="572"/>
      <c r="J99" s="572"/>
      <c r="K99" s="571"/>
      <c r="L99" s="571"/>
      <c r="M99" s="571"/>
      <c r="N99" s="571"/>
      <c r="O99" s="571"/>
      <c r="P99" s="571"/>
    </row>
    <row r="100" spans="1:16" ht="15.75" customHeight="1">
      <c r="A100" s="571"/>
      <c r="B100" s="571"/>
      <c r="C100" s="571"/>
      <c r="D100" s="571"/>
      <c r="E100" s="571"/>
      <c r="F100" s="571"/>
      <c r="G100" s="572"/>
      <c r="H100" s="572"/>
      <c r="I100" s="572"/>
      <c r="J100" s="572"/>
      <c r="K100" s="571"/>
      <c r="L100" s="571"/>
      <c r="M100" s="571"/>
      <c r="N100" s="571"/>
      <c r="O100" s="571"/>
      <c r="P100" s="571"/>
    </row>
    <row r="101" spans="1:16" ht="15.75" customHeight="1">
      <c r="A101" s="571"/>
      <c r="B101" s="571"/>
      <c r="C101" s="571"/>
      <c r="D101" s="571"/>
      <c r="E101" s="571"/>
      <c r="F101" s="571"/>
      <c r="G101" s="572"/>
      <c r="H101" s="572"/>
      <c r="I101" s="572"/>
      <c r="J101" s="572"/>
      <c r="K101" s="571"/>
      <c r="L101" s="571"/>
      <c r="M101" s="571"/>
      <c r="N101" s="571"/>
      <c r="O101" s="571"/>
      <c r="P101" s="571"/>
    </row>
    <row r="102" spans="1:16" ht="15.75" customHeight="1">
      <c r="A102" s="571"/>
      <c r="B102" s="571"/>
      <c r="C102" s="571"/>
      <c r="D102" s="571"/>
      <c r="E102" s="571"/>
      <c r="F102" s="571"/>
      <c r="G102" s="572"/>
      <c r="H102" s="572"/>
      <c r="I102" s="572"/>
      <c r="J102" s="572"/>
      <c r="K102" s="571"/>
      <c r="L102" s="571"/>
      <c r="M102" s="571"/>
      <c r="N102" s="571"/>
      <c r="O102" s="571"/>
      <c r="P102" s="571"/>
    </row>
    <row r="103" spans="1:16" ht="15.75" customHeight="1">
      <c r="A103" s="571"/>
      <c r="B103" s="571"/>
      <c r="C103" s="571"/>
      <c r="D103" s="571"/>
      <c r="E103" s="571"/>
      <c r="F103" s="571"/>
      <c r="G103" s="572"/>
      <c r="H103" s="572"/>
      <c r="I103" s="572"/>
      <c r="J103" s="572"/>
      <c r="K103" s="571"/>
      <c r="L103" s="571"/>
      <c r="M103" s="571"/>
      <c r="N103" s="571"/>
      <c r="O103" s="571"/>
      <c r="P103" s="571"/>
    </row>
    <row r="104" spans="1:16" ht="15.75" customHeight="1">
      <c r="A104" s="571"/>
      <c r="B104" s="571"/>
      <c r="C104" s="571"/>
      <c r="D104" s="571"/>
      <c r="E104" s="571"/>
      <c r="F104" s="571"/>
      <c r="G104" s="572"/>
      <c r="H104" s="572"/>
      <c r="I104" s="572"/>
      <c r="J104" s="572"/>
      <c r="K104" s="571"/>
      <c r="L104" s="571"/>
      <c r="M104" s="571"/>
      <c r="N104" s="571"/>
      <c r="O104" s="571"/>
      <c r="P104" s="571"/>
    </row>
    <row r="105" spans="1:16" ht="15.75" customHeight="1">
      <c r="A105" s="571"/>
      <c r="B105" s="571"/>
      <c r="C105" s="571"/>
      <c r="D105" s="571"/>
      <c r="E105" s="571"/>
      <c r="F105" s="571"/>
      <c r="G105" s="572"/>
      <c r="H105" s="572"/>
      <c r="I105" s="572"/>
      <c r="J105" s="572"/>
      <c r="K105" s="571"/>
      <c r="L105" s="571"/>
      <c r="M105" s="571"/>
      <c r="N105" s="571"/>
      <c r="O105" s="571"/>
      <c r="P105" s="571"/>
    </row>
    <row r="106" spans="1:16" ht="15.75" customHeight="1">
      <c r="A106" s="571"/>
      <c r="B106" s="571"/>
      <c r="C106" s="571"/>
      <c r="D106" s="571"/>
      <c r="E106" s="571"/>
      <c r="F106" s="571"/>
      <c r="G106" s="572"/>
      <c r="H106" s="572"/>
      <c r="I106" s="572"/>
      <c r="J106" s="572"/>
      <c r="K106" s="571"/>
      <c r="L106" s="571"/>
      <c r="M106" s="571"/>
      <c r="N106" s="571"/>
      <c r="O106" s="571"/>
      <c r="P106" s="571"/>
    </row>
    <row r="107" spans="1:16" ht="15.75" customHeight="1">
      <c r="A107" s="571"/>
      <c r="B107" s="571"/>
      <c r="C107" s="571"/>
      <c r="D107" s="571"/>
      <c r="E107" s="571"/>
      <c r="F107" s="571"/>
      <c r="G107" s="572"/>
      <c r="H107" s="572"/>
      <c r="I107" s="572"/>
      <c r="J107" s="572"/>
      <c r="K107" s="571"/>
      <c r="L107" s="571"/>
      <c r="M107" s="571"/>
      <c r="N107" s="571"/>
      <c r="O107" s="571"/>
      <c r="P107" s="571"/>
    </row>
    <row r="108" spans="1:16" ht="15.75" customHeight="1">
      <c r="A108" s="571"/>
      <c r="B108" s="571"/>
      <c r="C108" s="571"/>
      <c r="D108" s="571"/>
      <c r="E108" s="571"/>
      <c r="F108" s="571"/>
      <c r="G108" s="572"/>
      <c r="H108" s="572"/>
      <c r="I108" s="572"/>
      <c r="J108" s="572"/>
      <c r="K108" s="571"/>
      <c r="L108" s="571"/>
      <c r="M108" s="571"/>
      <c r="N108" s="571"/>
      <c r="O108" s="571"/>
      <c r="P108" s="571"/>
    </row>
    <row r="109" spans="1:16" ht="15.75" customHeight="1">
      <c r="A109" s="571"/>
      <c r="B109" s="571"/>
      <c r="C109" s="571"/>
      <c r="D109" s="571"/>
      <c r="E109" s="571"/>
      <c r="F109" s="571"/>
      <c r="G109" s="572"/>
      <c r="H109" s="572"/>
      <c r="I109" s="572"/>
      <c r="J109" s="572"/>
      <c r="K109" s="571"/>
      <c r="L109" s="571"/>
      <c r="M109" s="571"/>
      <c r="N109" s="571"/>
      <c r="O109" s="571"/>
      <c r="P109" s="571"/>
    </row>
    <row r="110" spans="1:16" ht="15.75" customHeight="1">
      <c r="A110" s="571"/>
      <c r="B110" s="571"/>
      <c r="C110" s="571"/>
      <c r="D110" s="571"/>
      <c r="E110" s="571"/>
      <c r="F110" s="571"/>
      <c r="G110" s="572"/>
      <c r="H110" s="572"/>
      <c r="I110" s="572"/>
      <c r="J110" s="572"/>
      <c r="K110" s="571"/>
      <c r="L110" s="571"/>
      <c r="M110" s="571"/>
      <c r="N110" s="571"/>
      <c r="O110" s="571"/>
      <c r="P110" s="571"/>
    </row>
    <row r="111" spans="1:16" ht="15.75" customHeight="1">
      <c r="A111" s="571"/>
      <c r="B111" s="571"/>
      <c r="C111" s="571"/>
      <c r="D111" s="571"/>
      <c r="E111" s="571"/>
      <c r="F111" s="571"/>
      <c r="G111" s="572"/>
      <c r="H111" s="572"/>
      <c r="I111" s="572"/>
      <c r="J111" s="572"/>
      <c r="K111" s="571"/>
      <c r="L111" s="571"/>
      <c r="M111" s="571"/>
      <c r="N111" s="571"/>
      <c r="O111" s="571"/>
      <c r="P111" s="571"/>
    </row>
    <row r="112" spans="1:16" ht="15.75" customHeight="1">
      <c r="A112" s="571"/>
      <c r="B112" s="571"/>
      <c r="C112" s="571"/>
      <c r="D112" s="571"/>
      <c r="E112" s="571"/>
      <c r="F112" s="571"/>
      <c r="G112" s="572"/>
      <c r="H112" s="572"/>
      <c r="I112" s="572"/>
      <c r="J112" s="572"/>
      <c r="K112" s="571"/>
      <c r="L112" s="571"/>
      <c r="M112" s="571"/>
      <c r="N112" s="571"/>
      <c r="O112" s="571"/>
      <c r="P112" s="571"/>
    </row>
    <row r="113" spans="1:16" ht="15.75" customHeight="1">
      <c r="A113" s="571"/>
      <c r="B113" s="571"/>
      <c r="C113" s="571"/>
      <c r="D113" s="571"/>
      <c r="E113" s="571"/>
      <c r="F113" s="571"/>
      <c r="G113" s="572"/>
      <c r="H113" s="572"/>
      <c r="I113" s="572"/>
      <c r="J113" s="572"/>
      <c r="K113" s="571"/>
      <c r="L113" s="571"/>
      <c r="M113" s="571"/>
      <c r="N113" s="571"/>
      <c r="O113" s="571"/>
      <c r="P113" s="571"/>
    </row>
    <row r="114" spans="1:16" ht="15.75" customHeight="1">
      <c r="A114" s="571"/>
      <c r="B114" s="571"/>
      <c r="C114" s="571"/>
      <c r="D114" s="571"/>
      <c r="E114" s="571"/>
      <c r="F114" s="571"/>
      <c r="G114" s="572"/>
      <c r="H114" s="572"/>
      <c r="I114" s="572"/>
      <c r="J114" s="572"/>
      <c r="K114" s="571"/>
      <c r="L114" s="571"/>
      <c r="M114" s="571"/>
      <c r="N114" s="571"/>
      <c r="O114" s="571"/>
      <c r="P114" s="571"/>
    </row>
    <row r="115" spans="1:16" ht="15.75" customHeight="1">
      <c r="A115" s="571"/>
      <c r="B115" s="571"/>
      <c r="C115" s="571"/>
      <c r="D115" s="571"/>
      <c r="E115" s="571"/>
      <c r="F115" s="571"/>
      <c r="G115" s="572"/>
      <c r="H115" s="572"/>
      <c r="I115" s="572"/>
      <c r="J115" s="572"/>
      <c r="K115" s="571"/>
      <c r="L115" s="571"/>
      <c r="M115" s="571"/>
      <c r="N115" s="571"/>
      <c r="O115" s="571"/>
      <c r="P115" s="571"/>
    </row>
    <row r="116" spans="1:16" ht="15.75" customHeight="1">
      <c r="A116" s="571"/>
      <c r="B116" s="571"/>
      <c r="C116" s="571"/>
      <c r="D116" s="571"/>
      <c r="E116" s="571"/>
      <c r="F116" s="571"/>
      <c r="G116" s="572"/>
      <c r="H116" s="572"/>
      <c r="I116" s="572"/>
      <c r="J116" s="572"/>
      <c r="K116" s="571"/>
      <c r="L116" s="571"/>
      <c r="M116" s="571"/>
      <c r="N116" s="571"/>
      <c r="O116" s="571"/>
      <c r="P116" s="571"/>
    </row>
    <row r="117" spans="1:16" ht="15.75" customHeight="1">
      <c r="A117" s="571"/>
      <c r="B117" s="571"/>
      <c r="C117" s="571"/>
      <c r="D117" s="571"/>
      <c r="E117" s="571"/>
      <c r="F117" s="571"/>
      <c r="G117" s="572"/>
      <c r="H117" s="572"/>
      <c r="I117" s="572"/>
      <c r="J117" s="572"/>
      <c r="K117" s="571"/>
      <c r="L117" s="571"/>
      <c r="M117" s="571"/>
      <c r="N117" s="571"/>
      <c r="O117" s="571"/>
      <c r="P117" s="571"/>
    </row>
    <row r="118" spans="1:16" ht="15.75" customHeight="1">
      <c r="A118" s="571"/>
      <c r="B118" s="571"/>
      <c r="C118" s="571"/>
      <c r="D118" s="571"/>
      <c r="E118" s="571"/>
      <c r="F118" s="571"/>
      <c r="G118" s="572"/>
      <c r="H118" s="572"/>
      <c r="I118" s="572"/>
      <c r="J118" s="572"/>
      <c r="K118" s="571"/>
      <c r="L118" s="571"/>
      <c r="M118" s="571"/>
      <c r="N118" s="571"/>
      <c r="O118" s="571"/>
      <c r="P118" s="571"/>
    </row>
    <row r="119" spans="1:16" ht="15.75" customHeight="1">
      <c r="A119" s="571"/>
      <c r="B119" s="571"/>
      <c r="C119" s="571"/>
      <c r="D119" s="571"/>
      <c r="E119" s="571"/>
      <c r="F119" s="571"/>
      <c r="G119" s="572"/>
      <c r="H119" s="572"/>
      <c r="I119" s="572"/>
      <c r="J119" s="572"/>
      <c r="K119" s="571"/>
      <c r="L119" s="571"/>
      <c r="M119" s="571"/>
      <c r="N119" s="571"/>
      <c r="O119" s="571"/>
      <c r="P119" s="571"/>
    </row>
    <row r="120" spans="1:16" ht="15.75" customHeight="1">
      <c r="A120" s="571"/>
      <c r="B120" s="571"/>
      <c r="C120" s="571"/>
      <c r="D120" s="571"/>
      <c r="E120" s="571"/>
      <c r="F120" s="571"/>
      <c r="G120" s="572"/>
      <c r="H120" s="572"/>
      <c r="I120" s="572"/>
      <c r="J120" s="572"/>
      <c r="K120" s="571"/>
      <c r="L120" s="571"/>
      <c r="M120" s="571"/>
      <c r="N120" s="571"/>
      <c r="O120" s="571"/>
      <c r="P120" s="571"/>
    </row>
    <row r="121" spans="1:16" ht="15.75" customHeight="1">
      <c r="A121" s="571"/>
      <c r="B121" s="571"/>
      <c r="C121" s="571"/>
      <c r="D121" s="571"/>
      <c r="E121" s="571"/>
      <c r="F121" s="571"/>
      <c r="G121" s="572"/>
      <c r="H121" s="572"/>
      <c r="I121" s="572"/>
      <c r="J121" s="572"/>
      <c r="K121" s="571"/>
      <c r="L121" s="571"/>
      <c r="M121" s="571"/>
      <c r="N121" s="571"/>
      <c r="O121" s="571"/>
      <c r="P121" s="571"/>
    </row>
    <row r="122" spans="1:16" ht="15.75" customHeight="1">
      <c r="A122" s="571"/>
      <c r="B122" s="571"/>
      <c r="C122" s="571"/>
      <c r="D122" s="571"/>
      <c r="E122" s="571"/>
      <c r="F122" s="571"/>
      <c r="G122" s="572"/>
      <c r="H122" s="572"/>
      <c r="I122" s="572"/>
      <c r="J122" s="572"/>
      <c r="K122" s="571"/>
      <c r="L122" s="571"/>
      <c r="M122" s="571"/>
      <c r="N122" s="571"/>
      <c r="O122" s="571"/>
      <c r="P122" s="571"/>
    </row>
    <row r="123" spans="1:16" ht="15.75" customHeight="1">
      <c r="A123" s="571"/>
      <c r="B123" s="571"/>
      <c r="C123" s="571"/>
      <c r="D123" s="571"/>
      <c r="E123" s="571"/>
      <c r="F123" s="571"/>
      <c r="G123" s="572"/>
      <c r="H123" s="572"/>
      <c r="I123" s="572"/>
      <c r="J123" s="572"/>
      <c r="K123" s="571"/>
      <c r="L123" s="571"/>
      <c r="M123" s="571"/>
      <c r="N123" s="571"/>
      <c r="O123" s="571"/>
      <c r="P123" s="571"/>
    </row>
    <row r="124" spans="1:16" ht="15.75" customHeight="1">
      <c r="A124" s="571"/>
      <c r="B124" s="571"/>
      <c r="C124" s="571"/>
      <c r="D124" s="571"/>
      <c r="E124" s="571"/>
      <c r="F124" s="571"/>
      <c r="G124" s="572"/>
      <c r="H124" s="572"/>
      <c r="I124" s="572"/>
      <c r="J124" s="572"/>
      <c r="K124" s="571"/>
      <c r="L124" s="571"/>
      <c r="M124" s="571"/>
      <c r="N124" s="571"/>
      <c r="O124" s="571"/>
      <c r="P124" s="571"/>
    </row>
    <row r="125" spans="1:16" ht="15.75" customHeight="1">
      <c r="A125" s="571"/>
      <c r="B125" s="571"/>
      <c r="C125" s="571"/>
      <c r="D125" s="571"/>
      <c r="E125" s="571"/>
      <c r="F125" s="571"/>
      <c r="G125" s="572"/>
      <c r="H125" s="572"/>
      <c r="I125" s="572"/>
      <c r="J125" s="572"/>
      <c r="K125" s="571"/>
      <c r="L125" s="571"/>
      <c r="M125" s="571"/>
      <c r="N125" s="571"/>
      <c r="O125" s="571"/>
      <c r="P125" s="571"/>
    </row>
    <row r="126" spans="1:16" ht="15.75" customHeight="1">
      <c r="A126" s="571"/>
      <c r="B126" s="571"/>
      <c r="C126" s="571"/>
      <c r="D126" s="571"/>
      <c r="E126" s="571"/>
      <c r="F126" s="571"/>
      <c r="G126" s="572"/>
      <c r="H126" s="572"/>
      <c r="I126" s="572"/>
      <c r="J126" s="572"/>
      <c r="K126" s="571"/>
      <c r="L126" s="571"/>
      <c r="M126" s="571"/>
      <c r="N126" s="571"/>
      <c r="O126" s="571"/>
      <c r="P126" s="571"/>
    </row>
    <row r="127" spans="1:16" ht="15.75" customHeight="1">
      <c r="A127" s="571"/>
      <c r="B127" s="571"/>
      <c r="C127" s="571"/>
      <c r="D127" s="571"/>
      <c r="E127" s="571"/>
      <c r="F127" s="571"/>
      <c r="G127" s="572"/>
      <c r="H127" s="572"/>
      <c r="I127" s="572"/>
      <c r="J127" s="572"/>
      <c r="K127" s="571"/>
      <c r="L127" s="571"/>
      <c r="M127" s="571"/>
      <c r="N127" s="571"/>
      <c r="O127" s="571"/>
      <c r="P127" s="571"/>
    </row>
    <row r="128" spans="1:16" ht="15.75" customHeight="1">
      <c r="A128" s="571"/>
      <c r="B128" s="571"/>
      <c r="C128" s="571"/>
      <c r="D128" s="571"/>
      <c r="E128" s="571"/>
      <c r="F128" s="571"/>
      <c r="G128" s="572"/>
      <c r="H128" s="572"/>
      <c r="I128" s="572"/>
      <c r="J128" s="572"/>
      <c r="K128" s="571"/>
      <c r="L128" s="571"/>
      <c r="M128" s="571"/>
      <c r="N128" s="571"/>
      <c r="O128" s="571"/>
      <c r="P128" s="571"/>
    </row>
    <row r="129" spans="1:16" ht="15.75" customHeight="1">
      <c r="A129" s="571"/>
      <c r="B129" s="571"/>
      <c r="C129" s="571"/>
      <c r="D129" s="571"/>
      <c r="E129" s="571"/>
      <c r="F129" s="571"/>
      <c r="G129" s="572"/>
      <c r="H129" s="572"/>
      <c r="I129" s="572"/>
      <c r="J129" s="572"/>
      <c r="K129" s="571"/>
      <c r="L129" s="571"/>
      <c r="M129" s="571"/>
      <c r="N129" s="571"/>
      <c r="O129" s="571"/>
      <c r="P129" s="571"/>
    </row>
    <row r="130" spans="1:16" ht="15.75" customHeight="1">
      <c r="A130" s="571"/>
      <c r="B130" s="571"/>
      <c r="C130" s="571"/>
      <c r="D130" s="571"/>
      <c r="E130" s="571"/>
      <c r="F130" s="571"/>
      <c r="G130" s="572"/>
      <c r="H130" s="572"/>
      <c r="I130" s="572"/>
      <c r="J130" s="572"/>
      <c r="K130" s="571"/>
      <c r="L130" s="571"/>
      <c r="M130" s="571"/>
      <c r="N130" s="571"/>
      <c r="O130" s="571"/>
      <c r="P130" s="571"/>
    </row>
    <row r="131" spans="1:16" ht="15.75" customHeight="1">
      <c r="A131" s="571"/>
      <c r="B131" s="571"/>
      <c r="C131" s="571"/>
      <c r="D131" s="571"/>
      <c r="E131" s="571"/>
      <c r="F131" s="571"/>
      <c r="G131" s="572"/>
      <c r="H131" s="572"/>
      <c r="I131" s="572"/>
      <c r="J131" s="572"/>
      <c r="K131" s="571"/>
      <c r="L131" s="571"/>
      <c r="M131" s="571"/>
      <c r="N131" s="571"/>
      <c r="O131" s="571"/>
      <c r="P131" s="571"/>
    </row>
    <row r="132" spans="1:16" ht="15.75" customHeight="1">
      <c r="A132" s="571"/>
      <c r="B132" s="571"/>
      <c r="C132" s="571"/>
      <c r="D132" s="571"/>
      <c r="E132" s="571"/>
      <c r="F132" s="571"/>
      <c r="G132" s="572"/>
      <c r="H132" s="572"/>
      <c r="I132" s="572"/>
      <c r="J132" s="572"/>
      <c r="K132" s="571"/>
      <c r="L132" s="571"/>
      <c r="M132" s="571"/>
      <c r="N132" s="571"/>
      <c r="O132" s="571"/>
      <c r="P132" s="571"/>
    </row>
    <row r="133" spans="1:16" ht="15.75" customHeight="1">
      <c r="A133" s="571"/>
      <c r="B133" s="571"/>
      <c r="C133" s="571"/>
      <c r="D133" s="571"/>
      <c r="E133" s="571"/>
      <c r="F133" s="571"/>
      <c r="G133" s="572"/>
      <c r="H133" s="572"/>
      <c r="I133" s="572"/>
      <c r="J133" s="572"/>
      <c r="K133" s="571"/>
      <c r="L133" s="571"/>
      <c r="M133" s="571"/>
      <c r="N133" s="571"/>
      <c r="O133" s="571"/>
      <c r="P133" s="571"/>
    </row>
    <row r="134" spans="1:16" ht="15.75" customHeight="1">
      <c r="A134" s="571"/>
      <c r="B134" s="571"/>
      <c r="C134" s="571"/>
      <c r="D134" s="571"/>
      <c r="E134" s="571"/>
      <c r="F134" s="571"/>
      <c r="G134" s="572"/>
      <c r="H134" s="572"/>
      <c r="I134" s="572"/>
      <c r="J134" s="572"/>
      <c r="K134" s="571"/>
      <c r="L134" s="571"/>
      <c r="M134" s="571"/>
      <c r="N134" s="571"/>
      <c r="O134" s="571"/>
      <c r="P134" s="571"/>
    </row>
    <row r="135" spans="1:16" ht="15.75" customHeight="1">
      <c r="A135" s="571"/>
      <c r="B135" s="571"/>
      <c r="C135" s="571"/>
      <c r="D135" s="571"/>
      <c r="E135" s="571"/>
      <c r="F135" s="571"/>
      <c r="G135" s="572"/>
      <c r="H135" s="572"/>
      <c r="I135" s="572"/>
      <c r="J135" s="572"/>
      <c r="K135" s="571"/>
      <c r="L135" s="571"/>
      <c r="M135" s="571"/>
      <c r="N135" s="571"/>
      <c r="O135" s="571"/>
      <c r="P135" s="571"/>
    </row>
    <row r="136" spans="1:16" ht="15.75" customHeight="1">
      <c r="A136" s="571"/>
      <c r="B136" s="571"/>
      <c r="C136" s="571"/>
      <c r="D136" s="571"/>
      <c r="E136" s="571"/>
      <c r="F136" s="571"/>
      <c r="G136" s="572"/>
      <c r="H136" s="572"/>
      <c r="I136" s="572"/>
      <c r="J136" s="572"/>
      <c r="K136" s="571"/>
      <c r="L136" s="571"/>
      <c r="M136" s="571"/>
      <c r="N136" s="571"/>
      <c r="O136" s="571"/>
      <c r="P136" s="571"/>
    </row>
    <row r="137" spans="1:16" ht="15.75" customHeight="1">
      <c r="A137" s="571"/>
      <c r="B137" s="571"/>
      <c r="C137" s="571"/>
      <c r="D137" s="571"/>
      <c r="E137" s="571"/>
      <c r="F137" s="571"/>
      <c r="G137" s="572"/>
      <c r="H137" s="572"/>
      <c r="I137" s="572"/>
      <c r="J137" s="572"/>
      <c r="K137" s="571"/>
      <c r="L137" s="571"/>
      <c r="M137" s="571"/>
      <c r="N137" s="571"/>
      <c r="O137" s="571"/>
      <c r="P137" s="571"/>
    </row>
    <row r="138" spans="1:16" ht="15.75" customHeight="1">
      <c r="A138" s="571"/>
      <c r="B138" s="571"/>
      <c r="C138" s="571"/>
      <c r="D138" s="571"/>
      <c r="E138" s="571"/>
      <c r="F138" s="571"/>
      <c r="G138" s="572"/>
      <c r="H138" s="572"/>
      <c r="I138" s="572"/>
      <c r="J138" s="572"/>
      <c r="K138" s="571"/>
      <c r="L138" s="571"/>
      <c r="M138" s="571"/>
      <c r="N138" s="571"/>
      <c r="O138" s="571"/>
      <c r="P138" s="571"/>
    </row>
    <row r="139" spans="1:16" ht="15.75" customHeight="1">
      <c r="A139" s="571"/>
      <c r="B139" s="571"/>
      <c r="C139" s="571"/>
      <c r="D139" s="571"/>
      <c r="E139" s="571"/>
      <c r="F139" s="571"/>
      <c r="G139" s="572"/>
      <c r="H139" s="572"/>
      <c r="I139" s="572"/>
      <c r="J139" s="572"/>
      <c r="K139" s="571"/>
      <c r="L139" s="571"/>
      <c r="M139" s="571"/>
      <c r="N139" s="571"/>
      <c r="O139" s="571"/>
      <c r="P139" s="571"/>
    </row>
    <row r="140" spans="1:16" ht="15.75" customHeight="1">
      <c r="A140" s="571"/>
      <c r="B140" s="571"/>
      <c r="C140" s="571"/>
      <c r="D140" s="571"/>
      <c r="E140" s="571"/>
      <c r="F140" s="571"/>
      <c r="G140" s="572"/>
      <c r="H140" s="572"/>
      <c r="I140" s="572"/>
      <c r="J140" s="572"/>
      <c r="K140" s="571"/>
      <c r="L140" s="571"/>
      <c r="M140" s="571"/>
      <c r="N140" s="571"/>
      <c r="O140" s="571"/>
      <c r="P140" s="571"/>
    </row>
    <row r="141" spans="1:16" ht="15.75" customHeight="1">
      <c r="A141" s="571"/>
      <c r="B141" s="571"/>
      <c r="C141" s="571"/>
      <c r="D141" s="571"/>
      <c r="E141" s="571"/>
      <c r="F141" s="571"/>
      <c r="G141" s="572"/>
      <c r="H141" s="572"/>
      <c r="I141" s="572"/>
      <c r="J141" s="572"/>
      <c r="K141" s="571"/>
      <c r="L141" s="571"/>
      <c r="M141" s="571"/>
      <c r="N141" s="571"/>
      <c r="O141" s="571"/>
      <c r="P141" s="571"/>
    </row>
    <row r="142" spans="1:16" ht="15.75" customHeight="1">
      <c r="A142" s="571"/>
      <c r="B142" s="571"/>
      <c r="C142" s="571"/>
      <c r="D142" s="571"/>
      <c r="E142" s="571"/>
      <c r="F142" s="571"/>
      <c r="G142" s="572"/>
      <c r="H142" s="572"/>
      <c r="I142" s="572"/>
      <c r="J142" s="572"/>
      <c r="K142" s="571"/>
      <c r="L142" s="571"/>
      <c r="M142" s="571"/>
      <c r="N142" s="571"/>
      <c r="O142" s="571"/>
      <c r="P142" s="571"/>
    </row>
    <row r="143" spans="1:16" ht="15.75" customHeight="1">
      <c r="A143" s="571"/>
      <c r="B143" s="571"/>
      <c r="C143" s="571"/>
      <c r="D143" s="571"/>
      <c r="E143" s="571"/>
      <c r="F143" s="571"/>
      <c r="G143" s="572"/>
      <c r="H143" s="572"/>
      <c r="I143" s="572"/>
      <c r="J143" s="572"/>
      <c r="K143" s="571"/>
      <c r="L143" s="571"/>
      <c r="M143" s="571"/>
      <c r="N143" s="571"/>
      <c r="O143" s="571"/>
      <c r="P143" s="571"/>
    </row>
    <row r="144" spans="1:16" ht="15.75" customHeight="1">
      <c r="A144" s="571"/>
      <c r="B144" s="571"/>
      <c r="C144" s="571"/>
      <c r="D144" s="571"/>
      <c r="E144" s="571"/>
      <c r="F144" s="571"/>
      <c r="G144" s="572"/>
      <c r="H144" s="572"/>
      <c r="I144" s="572"/>
      <c r="J144" s="572"/>
      <c r="K144" s="571"/>
      <c r="L144" s="571"/>
      <c r="M144" s="571"/>
      <c r="N144" s="571"/>
      <c r="O144" s="571"/>
      <c r="P144" s="571"/>
    </row>
    <row r="145" spans="1:16" ht="15.75" customHeight="1">
      <c r="A145" s="571"/>
      <c r="B145" s="571"/>
      <c r="C145" s="571"/>
      <c r="D145" s="571"/>
      <c r="E145" s="571"/>
      <c r="F145" s="571"/>
      <c r="G145" s="572"/>
      <c r="H145" s="572"/>
      <c r="I145" s="572"/>
      <c r="J145" s="572"/>
      <c r="K145" s="571"/>
      <c r="L145" s="571"/>
      <c r="M145" s="571"/>
      <c r="N145" s="571"/>
      <c r="O145" s="571"/>
      <c r="P145" s="571"/>
    </row>
    <row r="146" spans="1:16" ht="15.75" customHeight="1">
      <c r="A146" s="571"/>
      <c r="B146" s="571"/>
      <c r="C146" s="571"/>
      <c r="D146" s="571"/>
      <c r="E146" s="571"/>
      <c r="F146" s="571"/>
      <c r="G146" s="572"/>
      <c r="H146" s="572"/>
      <c r="I146" s="572"/>
      <c r="J146" s="572"/>
      <c r="K146" s="571"/>
      <c r="L146" s="571"/>
      <c r="M146" s="571"/>
      <c r="N146" s="571"/>
      <c r="O146" s="571"/>
      <c r="P146" s="571"/>
    </row>
    <row r="147" spans="1:16" ht="15.75" customHeight="1">
      <c r="A147" s="571"/>
      <c r="B147" s="571"/>
      <c r="C147" s="571"/>
      <c r="D147" s="571"/>
      <c r="E147" s="571"/>
      <c r="F147" s="571"/>
      <c r="G147" s="572"/>
      <c r="H147" s="572"/>
      <c r="I147" s="572"/>
      <c r="J147" s="572"/>
      <c r="K147" s="571"/>
      <c r="L147" s="571"/>
      <c r="M147" s="571"/>
      <c r="N147" s="571"/>
      <c r="O147" s="571"/>
      <c r="P147" s="571"/>
    </row>
    <row r="148" spans="1:16" ht="15.75" customHeight="1">
      <c r="A148" s="571"/>
      <c r="B148" s="571"/>
      <c r="C148" s="571"/>
      <c r="D148" s="571"/>
      <c r="E148" s="571"/>
      <c r="F148" s="571"/>
      <c r="G148" s="572"/>
      <c r="H148" s="572"/>
      <c r="I148" s="572"/>
      <c r="J148" s="572"/>
      <c r="K148" s="571"/>
      <c r="L148" s="571"/>
      <c r="M148" s="571"/>
      <c r="N148" s="571"/>
      <c r="O148" s="571"/>
      <c r="P148" s="571"/>
    </row>
    <row r="149" spans="1:16" ht="15.75" customHeight="1">
      <c r="A149" s="571"/>
      <c r="B149" s="571"/>
      <c r="C149" s="571"/>
      <c r="D149" s="571"/>
      <c r="E149" s="571"/>
      <c r="F149" s="571"/>
      <c r="G149" s="572"/>
      <c r="H149" s="572"/>
      <c r="I149" s="572"/>
      <c r="J149" s="572"/>
      <c r="K149" s="571"/>
      <c r="L149" s="571"/>
      <c r="M149" s="571"/>
      <c r="N149" s="571"/>
      <c r="O149" s="571"/>
      <c r="P149" s="571"/>
    </row>
    <row r="150" spans="1:16" ht="15.75" customHeight="1">
      <c r="A150" s="571"/>
      <c r="B150" s="571"/>
      <c r="C150" s="571"/>
      <c r="D150" s="571"/>
      <c r="E150" s="571"/>
      <c r="F150" s="571"/>
      <c r="G150" s="572"/>
      <c r="H150" s="572"/>
      <c r="I150" s="572"/>
      <c r="J150" s="572"/>
      <c r="K150" s="571"/>
      <c r="L150" s="571"/>
      <c r="M150" s="571"/>
      <c r="N150" s="571"/>
      <c r="O150" s="571"/>
      <c r="P150" s="571"/>
    </row>
    <row r="151" spans="1:16" ht="15.75" customHeight="1">
      <c r="A151" s="571"/>
      <c r="B151" s="571"/>
      <c r="C151" s="571"/>
      <c r="D151" s="571"/>
      <c r="E151" s="571"/>
      <c r="F151" s="571"/>
      <c r="G151" s="572"/>
      <c r="H151" s="572"/>
      <c r="I151" s="572"/>
      <c r="J151" s="572"/>
      <c r="K151" s="571"/>
      <c r="L151" s="571"/>
      <c r="M151" s="571"/>
      <c r="N151" s="571"/>
      <c r="O151" s="571"/>
      <c r="P151" s="571"/>
    </row>
    <row r="152" spans="1:16" ht="15.75" customHeight="1">
      <c r="A152" s="571"/>
      <c r="B152" s="571"/>
      <c r="C152" s="571"/>
      <c r="D152" s="571"/>
      <c r="E152" s="571"/>
      <c r="F152" s="571"/>
      <c r="G152" s="572"/>
      <c r="H152" s="572"/>
      <c r="I152" s="572"/>
      <c r="J152" s="572"/>
      <c r="K152" s="571"/>
      <c r="L152" s="571"/>
      <c r="M152" s="571"/>
      <c r="N152" s="571"/>
      <c r="O152" s="571"/>
      <c r="P152" s="571"/>
    </row>
    <row r="153" spans="1:16" ht="15.75" customHeight="1">
      <c r="A153" s="571"/>
      <c r="B153" s="571"/>
      <c r="C153" s="571"/>
      <c r="D153" s="571"/>
      <c r="E153" s="571"/>
      <c r="F153" s="571"/>
      <c r="G153" s="572"/>
      <c r="H153" s="572"/>
      <c r="I153" s="572"/>
      <c r="J153" s="572"/>
      <c r="K153" s="571"/>
      <c r="L153" s="571"/>
      <c r="M153" s="571"/>
      <c r="N153" s="571"/>
      <c r="O153" s="571"/>
      <c r="P153" s="571"/>
    </row>
    <row r="154" spans="1:16" ht="15.75" customHeight="1">
      <c r="A154" s="571"/>
      <c r="B154" s="571"/>
      <c r="C154" s="571"/>
      <c r="D154" s="571"/>
      <c r="E154" s="571"/>
      <c r="F154" s="571"/>
      <c r="G154" s="572"/>
      <c r="H154" s="572"/>
      <c r="I154" s="572"/>
      <c r="J154" s="572"/>
      <c r="K154" s="571"/>
      <c r="L154" s="571"/>
      <c r="M154" s="571"/>
      <c r="N154" s="571"/>
      <c r="O154" s="571"/>
      <c r="P154" s="571"/>
    </row>
    <row r="155" spans="1:16" ht="15.75" customHeight="1">
      <c r="A155" s="571"/>
      <c r="B155" s="571"/>
      <c r="C155" s="571"/>
      <c r="D155" s="571"/>
      <c r="E155" s="571"/>
      <c r="F155" s="571"/>
      <c r="G155" s="572"/>
      <c r="H155" s="572"/>
      <c r="I155" s="572"/>
      <c r="J155" s="572"/>
      <c r="K155" s="571"/>
      <c r="L155" s="571"/>
      <c r="M155" s="571"/>
      <c r="N155" s="571"/>
      <c r="O155" s="571"/>
      <c r="P155" s="571"/>
    </row>
    <row r="156" spans="1:16" ht="15.75" customHeight="1">
      <c r="A156" s="571"/>
      <c r="B156" s="571"/>
      <c r="C156" s="571"/>
      <c r="D156" s="571"/>
      <c r="E156" s="571"/>
      <c r="F156" s="571"/>
      <c r="G156" s="572"/>
      <c r="H156" s="572"/>
      <c r="I156" s="572"/>
      <c r="J156" s="572"/>
      <c r="K156" s="571"/>
      <c r="L156" s="571"/>
      <c r="M156" s="571"/>
      <c r="N156" s="571"/>
      <c r="O156" s="571"/>
      <c r="P156" s="571"/>
    </row>
    <row r="157" spans="1:16" ht="15.75" customHeight="1">
      <c r="A157" s="571"/>
      <c r="B157" s="571"/>
      <c r="C157" s="571"/>
      <c r="D157" s="571"/>
      <c r="E157" s="571"/>
      <c r="F157" s="571"/>
      <c r="G157" s="572"/>
      <c r="H157" s="572"/>
      <c r="I157" s="572"/>
      <c r="J157" s="572"/>
      <c r="K157" s="571"/>
      <c r="L157" s="571"/>
      <c r="M157" s="571"/>
      <c r="N157" s="571"/>
      <c r="O157" s="571"/>
      <c r="P157" s="571"/>
    </row>
    <row r="158" spans="1:16" ht="15.75" customHeight="1">
      <c r="A158" s="571"/>
      <c r="B158" s="571"/>
      <c r="C158" s="571"/>
      <c r="D158" s="571"/>
      <c r="E158" s="571"/>
      <c r="F158" s="571"/>
      <c r="G158" s="572"/>
      <c r="H158" s="572"/>
      <c r="I158" s="572"/>
      <c r="J158" s="572"/>
      <c r="K158" s="571"/>
      <c r="L158" s="571"/>
      <c r="M158" s="571"/>
      <c r="N158" s="571"/>
      <c r="O158" s="571"/>
      <c r="P158" s="571"/>
    </row>
    <row r="159" spans="1:16" ht="15.75" customHeight="1">
      <c r="A159" s="571"/>
      <c r="B159" s="571"/>
      <c r="C159" s="571"/>
      <c r="D159" s="571"/>
      <c r="E159" s="571"/>
      <c r="F159" s="571"/>
      <c r="G159" s="572"/>
      <c r="H159" s="572"/>
      <c r="I159" s="572"/>
      <c r="J159" s="572"/>
      <c r="K159" s="571"/>
      <c r="L159" s="571"/>
      <c r="M159" s="571"/>
      <c r="N159" s="571"/>
      <c r="O159" s="571"/>
      <c r="P159" s="571"/>
    </row>
    <row r="160" spans="1:16" ht="15.75" customHeight="1">
      <c r="A160" s="571"/>
      <c r="B160" s="571"/>
      <c r="C160" s="571"/>
      <c r="D160" s="571"/>
      <c r="E160" s="571"/>
      <c r="F160" s="571"/>
      <c r="G160" s="572"/>
      <c r="H160" s="572"/>
      <c r="I160" s="572"/>
      <c r="J160" s="572"/>
      <c r="K160" s="571"/>
      <c r="L160" s="571"/>
      <c r="M160" s="571"/>
      <c r="N160" s="571"/>
      <c r="O160" s="571"/>
      <c r="P160" s="571"/>
    </row>
    <row r="161" spans="1:16" ht="15.75" customHeight="1">
      <c r="A161" s="571"/>
      <c r="B161" s="571"/>
      <c r="C161" s="571"/>
      <c r="D161" s="571"/>
      <c r="E161" s="571"/>
      <c r="F161" s="571"/>
      <c r="G161" s="572"/>
      <c r="H161" s="572"/>
      <c r="I161" s="572"/>
      <c r="J161" s="572"/>
      <c r="K161" s="571"/>
      <c r="L161" s="571"/>
      <c r="M161" s="571"/>
      <c r="N161" s="571"/>
      <c r="O161" s="571"/>
      <c r="P161" s="571"/>
    </row>
    <row r="162" spans="1:16" ht="15.75" customHeight="1">
      <c r="A162" s="571"/>
      <c r="B162" s="571"/>
      <c r="C162" s="571"/>
      <c r="D162" s="571"/>
      <c r="E162" s="571"/>
      <c r="F162" s="571"/>
      <c r="G162" s="572"/>
      <c r="H162" s="572"/>
      <c r="I162" s="572"/>
      <c r="J162" s="572"/>
      <c r="K162" s="571"/>
      <c r="L162" s="571"/>
      <c r="M162" s="571"/>
      <c r="N162" s="571"/>
      <c r="O162" s="571"/>
      <c r="P162" s="571"/>
    </row>
    <row r="163" spans="1:16" ht="15.75" customHeight="1">
      <c r="A163" s="571"/>
      <c r="B163" s="571"/>
      <c r="C163" s="571"/>
      <c r="D163" s="571"/>
      <c r="E163" s="571"/>
      <c r="F163" s="571"/>
      <c r="G163" s="572"/>
      <c r="H163" s="572"/>
      <c r="I163" s="572"/>
      <c r="J163" s="572"/>
      <c r="K163" s="571"/>
      <c r="L163" s="571"/>
      <c r="M163" s="571"/>
      <c r="N163" s="571"/>
      <c r="O163" s="571"/>
      <c r="P163" s="571"/>
    </row>
    <row r="164" spans="1:16" ht="15.75" customHeight="1">
      <c r="A164" s="571"/>
      <c r="B164" s="571"/>
      <c r="C164" s="571"/>
      <c r="D164" s="571"/>
      <c r="E164" s="571"/>
      <c r="F164" s="571"/>
      <c r="G164" s="572"/>
      <c r="H164" s="572"/>
      <c r="I164" s="572"/>
      <c r="J164" s="572"/>
      <c r="K164" s="571"/>
      <c r="L164" s="571"/>
      <c r="M164" s="571"/>
      <c r="N164" s="571"/>
      <c r="O164" s="571"/>
      <c r="P164" s="571"/>
    </row>
    <row r="165" spans="1:16" ht="15.75" customHeight="1">
      <c r="A165" s="571"/>
      <c r="B165" s="571"/>
      <c r="C165" s="571"/>
      <c r="D165" s="571"/>
      <c r="E165" s="571"/>
      <c r="F165" s="571"/>
      <c r="G165" s="572"/>
      <c r="H165" s="572"/>
      <c r="I165" s="572"/>
      <c r="J165" s="572"/>
      <c r="K165" s="571"/>
      <c r="L165" s="571"/>
      <c r="M165" s="571"/>
      <c r="N165" s="571"/>
      <c r="O165" s="571"/>
      <c r="P165" s="571"/>
    </row>
    <row r="166" spans="1:16" ht="15.75" customHeight="1">
      <c r="A166" s="571"/>
      <c r="B166" s="571"/>
      <c r="C166" s="571"/>
      <c r="D166" s="571"/>
      <c r="E166" s="571"/>
      <c r="F166" s="571"/>
      <c r="G166" s="572"/>
      <c r="H166" s="572"/>
      <c r="I166" s="572"/>
      <c r="J166" s="572"/>
      <c r="K166" s="571"/>
      <c r="L166" s="571"/>
      <c r="M166" s="571"/>
      <c r="N166" s="571"/>
      <c r="O166" s="571"/>
      <c r="P166" s="571"/>
    </row>
    <row r="167" spans="1:16" ht="15.75" customHeight="1">
      <c r="A167" s="571"/>
      <c r="B167" s="571"/>
      <c r="C167" s="571"/>
      <c r="D167" s="571"/>
      <c r="E167" s="571"/>
      <c r="F167" s="571"/>
      <c r="G167" s="572"/>
      <c r="H167" s="572"/>
      <c r="I167" s="572"/>
      <c r="J167" s="572"/>
      <c r="K167" s="571"/>
      <c r="L167" s="571"/>
      <c r="M167" s="571"/>
      <c r="N167" s="571"/>
      <c r="O167" s="571"/>
      <c r="P167" s="571"/>
    </row>
    <row r="168" spans="1:16" ht="15.75" customHeight="1">
      <c r="A168" s="571"/>
      <c r="B168" s="571"/>
      <c r="C168" s="571"/>
      <c r="D168" s="571"/>
      <c r="E168" s="571"/>
      <c r="F168" s="571"/>
      <c r="G168" s="572"/>
      <c r="H168" s="572"/>
      <c r="I168" s="572"/>
      <c r="J168" s="572"/>
      <c r="K168" s="571"/>
      <c r="L168" s="571"/>
      <c r="M168" s="571"/>
      <c r="N168" s="571"/>
      <c r="O168" s="571"/>
      <c r="P168" s="571"/>
    </row>
    <row r="169" spans="1:16" ht="15.75" customHeight="1">
      <c r="A169" s="571"/>
      <c r="B169" s="571"/>
      <c r="C169" s="571"/>
      <c r="D169" s="571"/>
      <c r="E169" s="571"/>
      <c r="F169" s="571"/>
      <c r="G169" s="572"/>
      <c r="H169" s="572"/>
      <c r="I169" s="572"/>
      <c r="J169" s="572"/>
      <c r="K169" s="571"/>
      <c r="L169" s="571"/>
      <c r="M169" s="571"/>
      <c r="N169" s="571"/>
      <c r="O169" s="571"/>
      <c r="P169" s="571"/>
    </row>
    <row r="170" spans="1:16" ht="15.75" customHeight="1">
      <c r="A170" s="571"/>
      <c r="B170" s="571"/>
      <c r="C170" s="571"/>
      <c r="D170" s="571"/>
      <c r="E170" s="571"/>
      <c r="F170" s="571"/>
      <c r="G170" s="572"/>
      <c r="H170" s="572"/>
      <c r="I170" s="572"/>
      <c r="J170" s="572"/>
      <c r="K170" s="571"/>
      <c r="L170" s="571"/>
      <c r="M170" s="571"/>
      <c r="N170" s="571"/>
      <c r="O170" s="571"/>
      <c r="P170" s="571"/>
    </row>
    <row r="171" spans="1:16" ht="15.75" customHeight="1">
      <c r="A171" s="571"/>
      <c r="B171" s="571"/>
      <c r="C171" s="571"/>
      <c r="D171" s="571"/>
      <c r="E171" s="571"/>
      <c r="F171" s="571"/>
      <c r="G171" s="572"/>
      <c r="H171" s="572"/>
      <c r="I171" s="572"/>
      <c r="J171" s="572"/>
      <c r="K171" s="571"/>
      <c r="L171" s="571"/>
      <c r="M171" s="571"/>
      <c r="N171" s="571"/>
      <c r="O171" s="571"/>
      <c r="P171" s="571"/>
    </row>
    <row r="172" spans="1:16" ht="15.75" customHeight="1">
      <c r="A172" s="571"/>
      <c r="B172" s="571"/>
      <c r="C172" s="571"/>
      <c r="D172" s="571"/>
      <c r="E172" s="571"/>
      <c r="F172" s="571"/>
      <c r="G172" s="572"/>
      <c r="H172" s="572"/>
      <c r="I172" s="572"/>
      <c r="J172" s="572"/>
      <c r="K172" s="571"/>
      <c r="L172" s="571"/>
      <c r="M172" s="571"/>
      <c r="N172" s="571"/>
      <c r="O172" s="571"/>
      <c r="P172" s="571"/>
    </row>
    <row r="173" spans="1:16" ht="15.75" customHeight="1">
      <c r="A173" s="571"/>
      <c r="B173" s="571"/>
      <c r="C173" s="571"/>
      <c r="D173" s="571"/>
      <c r="E173" s="571"/>
      <c r="F173" s="571"/>
      <c r="G173" s="572"/>
      <c r="H173" s="572"/>
      <c r="I173" s="572"/>
      <c r="J173" s="572"/>
      <c r="K173" s="571"/>
      <c r="L173" s="571"/>
      <c r="M173" s="571"/>
      <c r="N173" s="571"/>
      <c r="O173" s="571"/>
      <c r="P173" s="571"/>
    </row>
    <row r="174" spans="1:16" ht="15.75" customHeight="1">
      <c r="A174" s="571"/>
      <c r="B174" s="571"/>
      <c r="C174" s="571"/>
      <c r="D174" s="571"/>
      <c r="E174" s="571"/>
      <c r="F174" s="571"/>
      <c r="G174" s="572"/>
      <c r="H174" s="572"/>
      <c r="I174" s="572"/>
      <c r="J174" s="572"/>
      <c r="K174" s="571"/>
      <c r="L174" s="571"/>
      <c r="M174" s="571"/>
      <c r="N174" s="571"/>
      <c r="O174" s="571"/>
      <c r="P174" s="571"/>
    </row>
    <row r="175" spans="1:16" ht="15.75" customHeight="1">
      <c r="A175" s="571"/>
      <c r="B175" s="571"/>
      <c r="C175" s="571"/>
      <c r="D175" s="571"/>
      <c r="E175" s="571"/>
      <c r="F175" s="571"/>
      <c r="G175" s="572"/>
      <c r="H175" s="572"/>
      <c r="I175" s="572"/>
      <c r="J175" s="572"/>
      <c r="K175" s="571"/>
      <c r="L175" s="571"/>
      <c r="M175" s="571"/>
      <c r="N175" s="571"/>
      <c r="O175" s="571"/>
      <c r="P175" s="571"/>
    </row>
    <row r="176" spans="1:16" ht="15.75" customHeight="1">
      <c r="A176" s="571"/>
      <c r="B176" s="571"/>
      <c r="C176" s="571"/>
      <c r="D176" s="571"/>
      <c r="E176" s="571"/>
      <c r="F176" s="571"/>
      <c r="G176" s="572"/>
      <c r="H176" s="572"/>
      <c r="I176" s="572"/>
      <c r="J176" s="572"/>
      <c r="K176" s="571"/>
      <c r="L176" s="571"/>
      <c r="M176" s="571"/>
      <c r="N176" s="571"/>
      <c r="O176" s="571"/>
      <c r="P176" s="571"/>
    </row>
    <row r="177" spans="1:16" ht="15.75" customHeight="1">
      <c r="A177" s="571"/>
      <c r="B177" s="571"/>
      <c r="C177" s="571"/>
      <c r="D177" s="571"/>
      <c r="E177" s="571"/>
      <c r="F177" s="571"/>
      <c r="G177" s="572"/>
      <c r="H177" s="572"/>
      <c r="I177" s="572"/>
      <c r="J177" s="572"/>
      <c r="K177" s="571"/>
      <c r="L177" s="571"/>
      <c r="M177" s="571"/>
      <c r="N177" s="571"/>
      <c r="O177" s="571"/>
      <c r="P177" s="571"/>
    </row>
    <row r="178" spans="1:16" ht="15.75" customHeight="1">
      <c r="A178" s="571"/>
      <c r="B178" s="571"/>
      <c r="C178" s="571"/>
      <c r="D178" s="571"/>
      <c r="E178" s="571"/>
      <c r="F178" s="571"/>
      <c r="G178" s="572"/>
      <c r="H178" s="572"/>
      <c r="I178" s="572"/>
      <c r="J178" s="572"/>
      <c r="K178" s="571"/>
      <c r="L178" s="571"/>
      <c r="M178" s="571"/>
      <c r="N178" s="571"/>
      <c r="O178" s="571"/>
      <c r="P178" s="571"/>
    </row>
    <row r="179" spans="1:16" ht="15.75" customHeight="1">
      <c r="A179" s="571"/>
      <c r="B179" s="571"/>
      <c r="C179" s="571"/>
      <c r="D179" s="571"/>
      <c r="E179" s="571"/>
      <c r="F179" s="571"/>
      <c r="G179" s="572"/>
      <c r="H179" s="572"/>
      <c r="I179" s="572"/>
      <c r="J179" s="572"/>
      <c r="K179" s="571"/>
      <c r="L179" s="571"/>
      <c r="M179" s="571"/>
      <c r="N179" s="571"/>
      <c r="O179" s="571"/>
      <c r="P179" s="571"/>
    </row>
    <row r="180" spans="1:16" ht="15.75" customHeight="1">
      <c r="A180" s="571"/>
      <c r="B180" s="571"/>
      <c r="C180" s="571"/>
      <c r="D180" s="571"/>
      <c r="E180" s="571"/>
      <c r="F180" s="571"/>
      <c r="G180" s="572"/>
      <c r="H180" s="572"/>
      <c r="I180" s="572"/>
      <c r="J180" s="572"/>
      <c r="K180" s="571"/>
      <c r="L180" s="571"/>
      <c r="M180" s="571"/>
      <c r="N180" s="571"/>
      <c r="O180" s="571"/>
      <c r="P180" s="571"/>
    </row>
    <row r="181" spans="1:16" ht="15.75" customHeight="1">
      <c r="A181" s="571"/>
      <c r="B181" s="571"/>
      <c r="C181" s="571"/>
      <c r="D181" s="571"/>
      <c r="E181" s="571"/>
      <c r="F181" s="571"/>
      <c r="G181" s="572"/>
      <c r="H181" s="572"/>
      <c r="I181" s="572"/>
      <c r="J181" s="572"/>
      <c r="K181" s="571"/>
      <c r="L181" s="571"/>
      <c r="M181" s="571"/>
      <c r="N181" s="571"/>
      <c r="O181" s="571"/>
      <c r="P181" s="571"/>
    </row>
    <row r="182" spans="1:16" ht="15.75" customHeight="1">
      <c r="A182" s="571"/>
      <c r="B182" s="571"/>
      <c r="C182" s="571"/>
      <c r="D182" s="571"/>
      <c r="E182" s="571"/>
      <c r="F182" s="571"/>
      <c r="G182" s="572"/>
      <c r="H182" s="572"/>
      <c r="I182" s="572"/>
      <c r="J182" s="572"/>
      <c r="K182" s="571"/>
      <c r="L182" s="571"/>
      <c r="M182" s="571"/>
      <c r="N182" s="571"/>
      <c r="O182" s="571"/>
      <c r="P182" s="571"/>
    </row>
    <row r="183" spans="1:16" ht="15.75" customHeight="1">
      <c r="A183" s="571"/>
      <c r="B183" s="571"/>
      <c r="C183" s="571"/>
      <c r="D183" s="571"/>
      <c r="E183" s="571"/>
      <c r="F183" s="571"/>
      <c r="G183" s="572"/>
      <c r="H183" s="572"/>
      <c r="I183" s="572"/>
      <c r="J183" s="572"/>
      <c r="K183" s="571"/>
      <c r="L183" s="571"/>
      <c r="M183" s="571"/>
      <c r="N183" s="571"/>
      <c r="O183" s="571"/>
      <c r="P183" s="571"/>
    </row>
    <row r="184" spans="1:16" ht="15.75" customHeight="1">
      <c r="A184" s="571"/>
      <c r="B184" s="571"/>
      <c r="C184" s="571"/>
      <c r="D184" s="571"/>
      <c r="E184" s="571"/>
      <c r="F184" s="571"/>
      <c r="G184" s="572"/>
      <c r="H184" s="572"/>
      <c r="I184" s="572"/>
      <c r="J184" s="572"/>
      <c r="K184" s="571"/>
      <c r="L184" s="571"/>
      <c r="M184" s="571"/>
      <c r="N184" s="571"/>
      <c r="O184" s="571"/>
      <c r="P184" s="571"/>
    </row>
    <row r="185" spans="1:16" ht="15.75" customHeight="1">
      <c r="A185" s="571"/>
      <c r="B185" s="571"/>
      <c r="C185" s="571"/>
      <c r="D185" s="571"/>
      <c r="E185" s="571"/>
      <c r="F185" s="571"/>
      <c r="G185" s="572"/>
      <c r="H185" s="572"/>
      <c r="I185" s="572"/>
      <c r="J185" s="572"/>
      <c r="K185" s="571"/>
      <c r="L185" s="571"/>
      <c r="M185" s="571"/>
      <c r="N185" s="571"/>
      <c r="O185" s="571"/>
      <c r="P185" s="571"/>
    </row>
    <row r="186" spans="1:16" ht="15.75" customHeight="1">
      <c r="A186" s="571"/>
      <c r="B186" s="571"/>
      <c r="C186" s="571"/>
      <c r="D186" s="571"/>
      <c r="E186" s="571"/>
      <c r="F186" s="571"/>
      <c r="G186" s="572"/>
      <c r="H186" s="572"/>
      <c r="I186" s="572"/>
      <c r="J186" s="572"/>
      <c r="K186" s="571"/>
      <c r="L186" s="571"/>
      <c r="M186" s="571"/>
      <c r="N186" s="571"/>
      <c r="O186" s="571"/>
      <c r="P186" s="571"/>
    </row>
    <row r="187" spans="1:16" ht="15.75" customHeight="1">
      <c r="A187" s="571"/>
      <c r="B187" s="571"/>
      <c r="C187" s="571"/>
      <c r="D187" s="571"/>
      <c r="E187" s="571"/>
      <c r="F187" s="571"/>
      <c r="G187" s="572"/>
      <c r="H187" s="572"/>
      <c r="I187" s="572"/>
      <c r="J187" s="572"/>
      <c r="K187" s="571"/>
      <c r="L187" s="571"/>
      <c r="M187" s="571"/>
      <c r="N187" s="571"/>
      <c r="O187" s="571"/>
      <c r="P187" s="571"/>
    </row>
    <row r="188" spans="1:16" ht="15.75" customHeight="1">
      <c r="A188" s="571"/>
      <c r="B188" s="571"/>
      <c r="C188" s="571"/>
      <c r="D188" s="571"/>
      <c r="E188" s="571"/>
      <c r="F188" s="571"/>
      <c r="G188" s="572"/>
      <c r="H188" s="572"/>
      <c r="I188" s="572"/>
      <c r="J188" s="572"/>
      <c r="K188" s="571"/>
      <c r="L188" s="571"/>
      <c r="M188" s="571"/>
      <c r="N188" s="571"/>
      <c r="O188" s="571"/>
      <c r="P188" s="571"/>
    </row>
    <row r="189" spans="1:16" ht="15.75" customHeight="1">
      <c r="A189" s="571"/>
      <c r="B189" s="571"/>
      <c r="C189" s="571"/>
      <c r="D189" s="571"/>
      <c r="E189" s="571"/>
      <c r="F189" s="571"/>
      <c r="G189" s="572"/>
      <c r="H189" s="572"/>
      <c r="I189" s="572"/>
      <c r="J189" s="572"/>
      <c r="K189" s="571"/>
      <c r="L189" s="571"/>
      <c r="M189" s="571"/>
      <c r="N189" s="571"/>
      <c r="O189" s="571"/>
      <c r="P189" s="571"/>
    </row>
    <row r="190" spans="1:16" ht="15.75" customHeight="1">
      <c r="A190" s="571"/>
      <c r="B190" s="571"/>
      <c r="C190" s="571"/>
      <c r="D190" s="571"/>
      <c r="E190" s="571"/>
      <c r="F190" s="571"/>
      <c r="G190" s="572"/>
      <c r="H190" s="572"/>
      <c r="I190" s="572"/>
      <c r="J190" s="572"/>
      <c r="K190" s="571"/>
      <c r="L190" s="571"/>
      <c r="M190" s="571"/>
      <c r="N190" s="571"/>
      <c r="O190" s="571"/>
      <c r="P190" s="571"/>
    </row>
    <row r="191" spans="1:16" ht="15.75" customHeight="1">
      <c r="A191" s="571"/>
      <c r="B191" s="571"/>
      <c r="C191" s="571"/>
      <c r="D191" s="571"/>
      <c r="E191" s="571"/>
      <c r="F191" s="571"/>
      <c r="G191" s="572"/>
      <c r="H191" s="572"/>
      <c r="I191" s="572"/>
      <c r="J191" s="572"/>
      <c r="K191" s="571"/>
      <c r="L191" s="571"/>
      <c r="M191" s="571"/>
      <c r="N191" s="571"/>
      <c r="O191" s="571"/>
      <c r="P191" s="571"/>
    </row>
    <row r="192" spans="1:16" ht="15.75" customHeight="1">
      <c r="A192" s="571"/>
      <c r="B192" s="571"/>
      <c r="C192" s="571"/>
      <c r="D192" s="571"/>
      <c r="E192" s="571"/>
      <c r="F192" s="571"/>
      <c r="G192" s="572"/>
      <c r="H192" s="572"/>
      <c r="I192" s="572"/>
      <c r="J192" s="572"/>
      <c r="K192" s="571"/>
      <c r="L192" s="571"/>
      <c r="M192" s="571"/>
      <c r="N192" s="571"/>
      <c r="O192" s="571"/>
      <c r="P192" s="571"/>
    </row>
    <row r="193" spans="1:16" ht="15.75" customHeight="1">
      <c r="A193" s="571"/>
      <c r="B193" s="571"/>
      <c r="C193" s="571"/>
      <c r="D193" s="571"/>
      <c r="E193" s="571"/>
      <c r="F193" s="571"/>
      <c r="G193" s="572"/>
      <c r="H193" s="572"/>
      <c r="I193" s="572"/>
      <c r="J193" s="572"/>
      <c r="K193" s="571"/>
      <c r="L193" s="571"/>
      <c r="M193" s="571"/>
      <c r="N193" s="571"/>
      <c r="O193" s="571"/>
      <c r="P193" s="571"/>
    </row>
    <row r="194" spans="1:16" ht="15.75" customHeight="1">
      <c r="A194" s="571"/>
      <c r="B194" s="571"/>
      <c r="C194" s="571"/>
      <c r="D194" s="571"/>
      <c r="E194" s="571"/>
      <c r="F194" s="571"/>
      <c r="G194" s="572"/>
      <c r="H194" s="572"/>
      <c r="I194" s="572"/>
      <c r="J194" s="572"/>
      <c r="K194" s="571"/>
      <c r="L194" s="571"/>
      <c r="M194" s="571"/>
      <c r="N194" s="571"/>
      <c r="O194" s="571"/>
      <c r="P194" s="571"/>
    </row>
    <row r="195" spans="1:16" ht="15.75" customHeight="1">
      <c r="A195" s="571"/>
      <c r="B195" s="571"/>
      <c r="C195" s="571"/>
      <c r="D195" s="571"/>
      <c r="E195" s="571"/>
      <c r="F195" s="571"/>
      <c r="G195" s="572"/>
      <c r="H195" s="572"/>
      <c r="I195" s="572"/>
      <c r="J195" s="572"/>
      <c r="K195" s="571"/>
      <c r="L195" s="571"/>
      <c r="M195" s="571"/>
      <c r="N195" s="571"/>
      <c r="O195" s="571"/>
      <c r="P195" s="571"/>
    </row>
    <row r="196" spans="1:16" ht="15.75" customHeight="1">
      <c r="A196" s="571"/>
      <c r="B196" s="571"/>
      <c r="C196" s="571"/>
      <c r="D196" s="571"/>
      <c r="E196" s="571"/>
      <c r="F196" s="571"/>
      <c r="G196" s="572"/>
      <c r="H196" s="572"/>
      <c r="I196" s="572"/>
      <c r="J196" s="572"/>
      <c r="K196" s="571"/>
      <c r="L196" s="571"/>
      <c r="M196" s="571"/>
      <c r="N196" s="571"/>
      <c r="O196" s="571"/>
      <c r="P196" s="571"/>
    </row>
    <row r="197" spans="1:16" ht="15.75" customHeight="1">
      <c r="A197" s="571"/>
      <c r="B197" s="571"/>
      <c r="C197" s="571"/>
      <c r="D197" s="571"/>
      <c r="E197" s="571"/>
      <c r="F197" s="571"/>
      <c r="G197" s="572"/>
      <c r="H197" s="572"/>
      <c r="I197" s="572"/>
      <c r="J197" s="572"/>
      <c r="K197" s="571"/>
      <c r="L197" s="571"/>
      <c r="M197" s="571"/>
      <c r="N197" s="571"/>
      <c r="O197" s="571"/>
      <c r="P197" s="571"/>
    </row>
    <row r="198" spans="1:16" ht="15.75" customHeight="1">
      <c r="A198" s="571"/>
      <c r="B198" s="571"/>
      <c r="C198" s="571"/>
      <c r="D198" s="571"/>
      <c r="E198" s="571"/>
      <c r="F198" s="571"/>
      <c r="G198" s="572"/>
      <c r="H198" s="572"/>
      <c r="I198" s="572"/>
      <c r="J198" s="572"/>
      <c r="K198" s="571"/>
      <c r="L198" s="571"/>
      <c r="M198" s="571"/>
      <c r="N198" s="571"/>
      <c r="O198" s="571"/>
      <c r="P198" s="571"/>
    </row>
    <row r="199" spans="1:16" ht="15.75" customHeight="1">
      <c r="A199" s="571"/>
      <c r="B199" s="571"/>
      <c r="C199" s="571"/>
      <c r="D199" s="571"/>
      <c r="E199" s="571"/>
      <c r="F199" s="571"/>
      <c r="G199" s="572"/>
      <c r="H199" s="572"/>
      <c r="I199" s="572"/>
      <c r="J199" s="572"/>
      <c r="K199" s="571"/>
      <c r="L199" s="571"/>
      <c r="M199" s="571"/>
      <c r="N199" s="571"/>
      <c r="O199" s="571"/>
      <c r="P199" s="571"/>
    </row>
    <row r="200" spans="1:16" ht="15.75" customHeight="1">
      <c r="A200" s="571"/>
      <c r="B200" s="571"/>
      <c r="C200" s="571"/>
      <c r="D200" s="571"/>
      <c r="E200" s="571"/>
      <c r="F200" s="571"/>
      <c r="G200" s="572"/>
      <c r="H200" s="572"/>
      <c r="I200" s="572"/>
      <c r="J200" s="572"/>
      <c r="K200" s="571"/>
      <c r="L200" s="571"/>
      <c r="M200" s="571"/>
      <c r="N200" s="571"/>
      <c r="O200" s="571"/>
      <c r="P200" s="571"/>
    </row>
    <row r="201" spans="1:16" ht="15.75" customHeight="1">
      <c r="A201" s="571"/>
      <c r="B201" s="571"/>
      <c r="C201" s="571"/>
      <c r="D201" s="571"/>
      <c r="E201" s="571"/>
      <c r="F201" s="571"/>
      <c r="G201" s="572"/>
      <c r="H201" s="572"/>
      <c r="I201" s="572"/>
      <c r="J201" s="572"/>
      <c r="K201" s="571"/>
      <c r="L201" s="571"/>
      <c r="M201" s="571"/>
      <c r="N201" s="571"/>
      <c r="O201" s="571"/>
      <c r="P201" s="571"/>
    </row>
    <row r="202" spans="1:16" ht="15.75" customHeight="1">
      <c r="A202" s="571"/>
      <c r="B202" s="571"/>
      <c r="C202" s="571"/>
      <c r="D202" s="571"/>
      <c r="E202" s="571"/>
      <c r="F202" s="571"/>
      <c r="G202" s="572"/>
      <c r="H202" s="572"/>
      <c r="I202" s="572"/>
      <c r="J202" s="572"/>
      <c r="K202" s="571"/>
      <c r="L202" s="571"/>
      <c r="M202" s="571"/>
      <c r="N202" s="571"/>
      <c r="O202" s="571"/>
      <c r="P202" s="571"/>
    </row>
    <row r="203" spans="1:16" ht="15.75" customHeight="1">
      <c r="A203" s="571"/>
      <c r="B203" s="571"/>
      <c r="C203" s="571"/>
      <c r="D203" s="571"/>
      <c r="E203" s="571"/>
      <c r="F203" s="571"/>
      <c r="G203" s="572"/>
      <c r="H203" s="572"/>
      <c r="I203" s="572"/>
      <c r="J203" s="572"/>
      <c r="K203" s="571"/>
      <c r="L203" s="571"/>
      <c r="M203" s="571"/>
      <c r="N203" s="571"/>
      <c r="O203" s="571"/>
      <c r="P203" s="571"/>
    </row>
    <row r="204" spans="1:16" ht="15.75" customHeight="1">
      <c r="A204" s="571"/>
      <c r="B204" s="571"/>
      <c r="C204" s="571"/>
      <c r="D204" s="571"/>
      <c r="E204" s="571"/>
      <c r="F204" s="571"/>
      <c r="G204" s="572"/>
      <c r="H204" s="572"/>
      <c r="I204" s="572"/>
      <c r="J204" s="572"/>
      <c r="K204" s="571"/>
      <c r="L204" s="571"/>
      <c r="M204" s="571"/>
      <c r="N204" s="571"/>
      <c r="O204" s="571"/>
      <c r="P204" s="571"/>
    </row>
    <row r="205" spans="1:16" ht="15.75" customHeight="1">
      <c r="A205" s="571"/>
      <c r="B205" s="571"/>
      <c r="C205" s="571"/>
      <c r="D205" s="571"/>
      <c r="E205" s="571"/>
      <c r="F205" s="571"/>
      <c r="G205" s="572"/>
      <c r="H205" s="572"/>
      <c r="I205" s="572"/>
      <c r="J205" s="572"/>
      <c r="K205" s="571"/>
      <c r="L205" s="571"/>
      <c r="M205" s="571"/>
      <c r="N205" s="571"/>
      <c r="O205" s="571"/>
      <c r="P205" s="571"/>
    </row>
    <row r="206" spans="1:16" ht="15.75" customHeight="1">
      <c r="A206" s="571"/>
      <c r="B206" s="571"/>
      <c r="C206" s="571"/>
      <c r="D206" s="571"/>
      <c r="E206" s="571"/>
      <c r="F206" s="571"/>
      <c r="G206" s="572"/>
      <c r="H206" s="572"/>
      <c r="I206" s="572"/>
      <c r="J206" s="572"/>
      <c r="K206" s="571"/>
      <c r="L206" s="571"/>
      <c r="M206" s="571"/>
      <c r="N206" s="571"/>
      <c r="O206" s="571"/>
      <c r="P206" s="571"/>
    </row>
    <row r="207" spans="1:16" ht="15.75" customHeight="1">
      <c r="A207" s="571"/>
      <c r="B207" s="571"/>
      <c r="C207" s="571"/>
      <c r="D207" s="571"/>
      <c r="E207" s="571"/>
      <c r="F207" s="571"/>
      <c r="G207" s="572"/>
      <c r="H207" s="572"/>
      <c r="I207" s="572"/>
      <c r="J207" s="572"/>
      <c r="K207" s="571"/>
      <c r="L207" s="571"/>
      <c r="M207" s="571"/>
      <c r="N207" s="571"/>
      <c r="O207" s="571"/>
      <c r="P207" s="571"/>
    </row>
    <row r="208" spans="1:1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2">
    <mergeCell ref="A2:J2"/>
    <mergeCell ref="C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W136"/>
  <sheetViews>
    <sheetView view="pageBreakPreview" zoomScale="86" zoomScaleSheetLayoutView="86" workbookViewId="0">
      <selection sqref="A1:H1"/>
    </sheetView>
  </sheetViews>
  <sheetFormatPr defaultRowHeight="14.25"/>
  <cols>
    <col min="1" max="1" width="7.28515625" style="588" customWidth="1"/>
    <col min="2" max="2" width="16.42578125" style="585" customWidth="1"/>
    <col min="3" max="3" width="20.42578125" style="587" customWidth="1"/>
    <col min="4" max="4" width="23.5703125" style="587" customWidth="1"/>
    <col min="5" max="6" width="19.140625" style="586" customWidth="1"/>
    <col min="7" max="7" width="19.28515625" style="586" customWidth="1"/>
    <col min="8" max="8" width="26.140625" style="586" customWidth="1"/>
    <col min="9" max="16384" width="9.140625" style="585"/>
  </cols>
  <sheetData>
    <row r="1" spans="1:23" ht="23.25" customHeight="1">
      <c r="A1" s="812" t="s">
        <v>1382</v>
      </c>
      <c r="B1" s="812"/>
      <c r="C1" s="812"/>
      <c r="D1" s="812"/>
      <c r="E1" s="812"/>
      <c r="F1" s="812"/>
      <c r="G1" s="812"/>
      <c r="H1" s="812"/>
    </row>
    <row r="2" spans="1:23" ht="23.25" customHeight="1">
      <c r="A2" s="813" t="s">
        <v>1311</v>
      </c>
      <c r="B2" s="814"/>
      <c r="C2" s="814"/>
      <c r="D2" s="814"/>
      <c r="E2" s="814"/>
      <c r="F2" s="814"/>
      <c r="G2" s="814"/>
      <c r="H2" s="815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</row>
    <row r="3" spans="1:23" ht="60" customHeight="1">
      <c r="A3" s="599" t="s">
        <v>1221</v>
      </c>
      <c r="B3" s="599" t="s">
        <v>1</v>
      </c>
      <c r="C3" s="599" t="s">
        <v>1133</v>
      </c>
      <c r="D3" s="599" t="s">
        <v>1222</v>
      </c>
      <c r="E3" s="599" t="s">
        <v>1301</v>
      </c>
      <c r="F3" s="599" t="s">
        <v>1302</v>
      </c>
      <c r="G3" s="599" t="s">
        <v>1312</v>
      </c>
      <c r="H3" s="599" t="s">
        <v>1304</v>
      </c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</row>
    <row r="4" spans="1:23" ht="23.25" customHeight="1">
      <c r="A4" s="564">
        <v>1</v>
      </c>
      <c r="B4" s="594" t="s">
        <v>6</v>
      </c>
      <c r="C4" s="597" t="s">
        <v>727</v>
      </c>
      <c r="D4" s="551" t="s">
        <v>1228</v>
      </c>
      <c r="E4" s="564" t="s">
        <v>1313</v>
      </c>
      <c r="F4" s="564" t="s">
        <v>1314</v>
      </c>
      <c r="G4" s="564" t="s">
        <v>1315</v>
      </c>
      <c r="H4" s="564" t="s">
        <v>1316</v>
      </c>
    </row>
    <row r="5" spans="1:23" ht="23.25" customHeight="1">
      <c r="A5" s="564">
        <v>2</v>
      </c>
      <c r="B5" s="594" t="s">
        <v>6</v>
      </c>
      <c r="C5" s="597" t="s">
        <v>49</v>
      </c>
      <c r="D5" s="551" t="s">
        <v>1254</v>
      </c>
      <c r="E5" s="564" t="s">
        <v>1313</v>
      </c>
      <c r="F5" s="564" t="s">
        <v>1314</v>
      </c>
      <c r="G5" s="564" t="s">
        <v>1315</v>
      </c>
      <c r="H5" s="564" t="s">
        <v>1316</v>
      </c>
    </row>
    <row r="6" spans="1:23" ht="23.25" customHeight="1">
      <c r="A6" s="564">
        <v>3</v>
      </c>
      <c r="B6" s="594" t="s">
        <v>6</v>
      </c>
      <c r="C6" s="597" t="s">
        <v>522</v>
      </c>
      <c r="D6" s="551" t="s">
        <v>1228</v>
      </c>
      <c r="E6" s="564" t="s">
        <v>1313</v>
      </c>
      <c r="F6" s="564" t="s">
        <v>1314</v>
      </c>
      <c r="G6" s="564" t="s">
        <v>1315</v>
      </c>
      <c r="H6" s="564" t="s">
        <v>1316</v>
      </c>
    </row>
    <row r="7" spans="1:23" ht="23.25" customHeight="1">
      <c r="A7" s="564">
        <v>4</v>
      </c>
      <c r="B7" s="594" t="s">
        <v>6</v>
      </c>
      <c r="C7" s="597" t="s">
        <v>523</v>
      </c>
      <c r="D7" s="551" t="s">
        <v>1228</v>
      </c>
      <c r="E7" s="564" t="s">
        <v>1313</v>
      </c>
      <c r="F7" s="564" t="s">
        <v>1314</v>
      </c>
      <c r="G7" s="564" t="s">
        <v>1315</v>
      </c>
      <c r="H7" s="564" t="s">
        <v>1316</v>
      </c>
    </row>
    <row r="8" spans="1:23" ht="23.25" customHeight="1">
      <c r="A8" s="564">
        <v>5</v>
      </c>
      <c r="B8" s="594" t="s">
        <v>6</v>
      </c>
      <c r="C8" s="597" t="s">
        <v>507</v>
      </c>
      <c r="D8" s="551" t="s">
        <v>1228</v>
      </c>
      <c r="E8" s="564" t="s">
        <v>1313</v>
      </c>
      <c r="F8" s="564" t="s">
        <v>1314</v>
      </c>
      <c r="G8" s="564" t="s">
        <v>1315</v>
      </c>
      <c r="H8" s="564" t="s">
        <v>1316</v>
      </c>
    </row>
    <row r="9" spans="1:23" ht="23.25" customHeight="1">
      <c r="A9" s="564">
        <v>6</v>
      </c>
      <c r="B9" s="594" t="s">
        <v>6</v>
      </c>
      <c r="C9" s="597" t="s">
        <v>2</v>
      </c>
      <c r="D9" s="551" t="s">
        <v>1254</v>
      </c>
      <c r="E9" s="564" t="s">
        <v>1313</v>
      </c>
      <c r="F9" s="564" t="s">
        <v>1314</v>
      </c>
      <c r="G9" s="564" t="s">
        <v>1315</v>
      </c>
      <c r="H9" s="564" t="s">
        <v>1316</v>
      </c>
    </row>
    <row r="10" spans="1:23" ht="23.25" customHeight="1">
      <c r="A10" s="564">
        <v>7</v>
      </c>
      <c r="B10" s="594" t="s">
        <v>6</v>
      </c>
      <c r="C10" s="597" t="s">
        <v>301</v>
      </c>
      <c r="D10" s="551" t="s">
        <v>1254</v>
      </c>
      <c r="E10" s="564" t="s">
        <v>1313</v>
      </c>
      <c r="F10" s="564" t="s">
        <v>1314</v>
      </c>
      <c r="G10" s="564" t="s">
        <v>1315</v>
      </c>
      <c r="H10" s="564" t="s">
        <v>1316</v>
      </c>
    </row>
    <row r="11" spans="1:23" ht="23.25" customHeight="1">
      <c r="A11" s="564">
        <v>8</v>
      </c>
      <c r="B11" s="594" t="s">
        <v>6</v>
      </c>
      <c r="C11" s="597" t="s">
        <v>300</v>
      </c>
      <c r="D11" s="551" t="s">
        <v>1239</v>
      </c>
      <c r="E11" s="564" t="s">
        <v>1313</v>
      </c>
      <c r="F11" s="564" t="s">
        <v>1314</v>
      </c>
      <c r="G11" s="564" t="s">
        <v>1315</v>
      </c>
      <c r="H11" s="564" t="s">
        <v>1316</v>
      </c>
    </row>
    <row r="12" spans="1:23" ht="23.25" customHeight="1">
      <c r="A12" s="564">
        <v>9</v>
      </c>
      <c r="B12" s="594" t="s">
        <v>6</v>
      </c>
      <c r="C12" s="597" t="s">
        <v>175</v>
      </c>
      <c r="D12" s="551" t="s">
        <v>1254</v>
      </c>
      <c r="E12" s="564" t="s">
        <v>1313</v>
      </c>
      <c r="F12" s="564" t="s">
        <v>1314</v>
      </c>
      <c r="G12" s="564" t="s">
        <v>1315</v>
      </c>
      <c r="H12" s="564" t="s">
        <v>1316</v>
      </c>
    </row>
    <row r="13" spans="1:23" ht="23.25" customHeight="1">
      <c r="A13" s="564">
        <v>10</v>
      </c>
      <c r="B13" s="594" t="s">
        <v>6</v>
      </c>
      <c r="C13" s="597" t="s">
        <v>216</v>
      </c>
      <c r="D13" s="551" t="s">
        <v>1254</v>
      </c>
      <c r="E13" s="564" t="s">
        <v>1313</v>
      </c>
      <c r="F13" s="564" t="s">
        <v>1314</v>
      </c>
      <c r="G13" s="564" t="s">
        <v>1315</v>
      </c>
      <c r="H13" s="564" t="s">
        <v>1316</v>
      </c>
    </row>
    <row r="14" spans="1:23" ht="23.25" customHeight="1">
      <c r="A14" s="564">
        <v>11</v>
      </c>
      <c r="B14" s="594" t="s">
        <v>6</v>
      </c>
      <c r="C14" s="597" t="s">
        <v>3</v>
      </c>
      <c r="D14" s="551" t="s">
        <v>1254</v>
      </c>
      <c r="E14" s="564" t="s">
        <v>1313</v>
      </c>
      <c r="F14" s="564" t="s">
        <v>1314</v>
      </c>
      <c r="G14" s="564" t="s">
        <v>1315</v>
      </c>
      <c r="H14" s="564" t="s">
        <v>1316</v>
      </c>
    </row>
    <row r="15" spans="1:23" ht="23.25" customHeight="1">
      <c r="A15" s="564">
        <v>12</v>
      </c>
      <c r="B15" s="594" t="s">
        <v>6</v>
      </c>
      <c r="C15" s="597" t="s">
        <v>414</v>
      </c>
      <c r="D15" s="551" t="s">
        <v>1228</v>
      </c>
      <c r="E15" s="564" t="s">
        <v>1313</v>
      </c>
      <c r="F15" s="564" t="s">
        <v>1314</v>
      </c>
      <c r="G15" s="564" t="s">
        <v>1315</v>
      </c>
      <c r="H15" s="564" t="s">
        <v>1316</v>
      </c>
    </row>
    <row r="16" spans="1:23" ht="23.25" customHeight="1">
      <c r="A16" s="564">
        <v>13</v>
      </c>
      <c r="B16" s="594" t="s">
        <v>6</v>
      </c>
      <c r="C16" s="597" t="s">
        <v>372</v>
      </c>
      <c r="D16" s="551" t="s">
        <v>1254</v>
      </c>
      <c r="E16" s="564" t="s">
        <v>1313</v>
      </c>
      <c r="F16" s="564" t="s">
        <v>1314</v>
      </c>
      <c r="G16" s="564" t="s">
        <v>1315</v>
      </c>
      <c r="H16" s="564" t="s">
        <v>1316</v>
      </c>
    </row>
    <row r="17" spans="1:8" ht="23.25" customHeight="1">
      <c r="A17" s="564">
        <v>14</v>
      </c>
      <c r="B17" s="594" t="s">
        <v>6</v>
      </c>
      <c r="C17" s="597" t="s">
        <v>213</v>
      </c>
      <c r="D17" s="551" t="s">
        <v>1254</v>
      </c>
      <c r="E17" s="564" t="s">
        <v>1313</v>
      </c>
      <c r="F17" s="564" t="s">
        <v>1314</v>
      </c>
      <c r="G17" s="564" t="s">
        <v>1315</v>
      </c>
      <c r="H17" s="564" t="s">
        <v>1316</v>
      </c>
    </row>
    <row r="18" spans="1:8" ht="23.25" customHeight="1">
      <c r="A18" s="564">
        <v>15</v>
      </c>
      <c r="B18" s="594" t="s">
        <v>6</v>
      </c>
      <c r="C18" s="597" t="s">
        <v>593</v>
      </c>
      <c r="D18" s="551" t="s">
        <v>1254</v>
      </c>
      <c r="E18" s="564" t="s">
        <v>1313</v>
      </c>
      <c r="F18" s="564" t="s">
        <v>1314</v>
      </c>
      <c r="G18" s="564" t="s">
        <v>1315</v>
      </c>
      <c r="H18" s="564" t="s">
        <v>1316</v>
      </c>
    </row>
    <row r="19" spans="1:8" ht="23.25" customHeight="1">
      <c r="A19" s="564">
        <v>16</v>
      </c>
      <c r="B19" s="594" t="s">
        <v>6</v>
      </c>
      <c r="C19" s="597" t="s">
        <v>473</v>
      </c>
      <c r="D19" s="551" t="s">
        <v>1254</v>
      </c>
      <c r="E19" s="564" t="s">
        <v>1313</v>
      </c>
      <c r="F19" s="564" t="s">
        <v>1314</v>
      </c>
      <c r="G19" s="564" t="s">
        <v>1315</v>
      </c>
      <c r="H19" s="564" t="s">
        <v>1316</v>
      </c>
    </row>
    <row r="20" spans="1:8" ht="23.25" customHeight="1">
      <c r="A20" s="564">
        <v>17</v>
      </c>
      <c r="B20" s="594" t="s">
        <v>6</v>
      </c>
      <c r="C20" s="597" t="s">
        <v>681</v>
      </c>
      <c r="D20" s="551" t="s">
        <v>1254</v>
      </c>
      <c r="E20" s="564" t="s">
        <v>1313</v>
      </c>
      <c r="F20" s="564" t="s">
        <v>1314</v>
      </c>
      <c r="G20" s="564" t="s">
        <v>1315</v>
      </c>
      <c r="H20" s="564" t="s">
        <v>1316</v>
      </c>
    </row>
    <row r="21" spans="1:8" ht="23.25" customHeight="1">
      <c r="A21" s="564">
        <v>18</v>
      </c>
      <c r="B21" s="594" t="s">
        <v>6</v>
      </c>
      <c r="C21" s="593" t="s">
        <v>521</v>
      </c>
      <c r="D21" s="551" t="s">
        <v>1228</v>
      </c>
      <c r="E21" s="564" t="s">
        <v>1313</v>
      </c>
      <c r="F21" s="564" t="s">
        <v>1314</v>
      </c>
      <c r="G21" s="564" t="s">
        <v>1315</v>
      </c>
      <c r="H21" s="564" t="s">
        <v>1316</v>
      </c>
    </row>
    <row r="22" spans="1:8" ht="23.25" customHeight="1">
      <c r="A22" s="564">
        <v>19</v>
      </c>
      <c r="B22" s="594" t="s">
        <v>6</v>
      </c>
      <c r="C22" s="597" t="s">
        <v>472</v>
      </c>
      <c r="D22" s="551" t="s">
        <v>1228</v>
      </c>
      <c r="E22" s="564" t="s">
        <v>1313</v>
      </c>
      <c r="F22" s="564" t="s">
        <v>1314</v>
      </c>
      <c r="G22" s="564" t="s">
        <v>1315</v>
      </c>
      <c r="H22" s="564" t="s">
        <v>1316</v>
      </c>
    </row>
    <row r="23" spans="1:8" ht="23.25" customHeight="1">
      <c r="A23" s="564">
        <v>20</v>
      </c>
      <c r="B23" s="594" t="s">
        <v>6</v>
      </c>
      <c r="C23" s="597" t="s">
        <v>298</v>
      </c>
      <c r="D23" s="551" t="s">
        <v>1254</v>
      </c>
      <c r="E23" s="564" t="s">
        <v>1313</v>
      </c>
      <c r="F23" s="564" t="s">
        <v>1314</v>
      </c>
      <c r="G23" s="564" t="s">
        <v>1315</v>
      </c>
      <c r="H23" s="564" t="s">
        <v>1316</v>
      </c>
    </row>
    <row r="24" spans="1:8" ht="23.25" customHeight="1">
      <c r="A24" s="564">
        <v>21</v>
      </c>
      <c r="B24" s="594" t="s">
        <v>6</v>
      </c>
      <c r="C24" s="593" t="s">
        <v>585</v>
      </c>
      <c r="D24" s="551" t="s">
        <v>1254</v>
      </c>
      <c r="E24" s="564" t="s">
        <v>1313</v>
      </c>
      <c r="F24" s="564" t="s">
        <v>1314</v>
      </c>
      <c r="G24" s="564" t="s">
        <v>1315</v>
      </c>
      <c r="H24" s="564" t="s">
        <v>1316</v>
      </c>
    </row>
    <row r="25" spans="1:8" ht="23.25" customHeight="1">
      <c r="A25" s="564">
        <v>22</v>
      </c>
      <c r="B25" s="594" t="s">
        <v>6</v>
      </c>
      <c r="C25" s="597" t="s">
        <v>50</v>
      </c>
      <c r="D25" s="551" t="s">
        <v>1254</v>
      </c>
      <c r="E25" s="564" t="s">
        <v>1313</v>
      </c>
      <c r="F25" s="564" t="s">
        <v>1314</v>
      </c>
      <c r="G25" s="564" t="s">
        <v>1315</v>
      </c>
      <c r="H25" s="564" t="s">
        <v>1316</v>
      </c>
    </row>
    <row r="26" spans="1:8" ht="23.25" customHeight="1">
      <c r="A26" s="564">
        <v>23</v>
      </c>
      <c r="B26" s="594" t="s">
        <v>6</v>
      </c>
      <c r="C26" s="597" t="s">
        <v>413</v>
      </c>
      <c r="D26" s="551" t="s">
        <v>1254</v>
      </c>
      <c r="E26" s="564" t="s">
        <v>1313</v>
      </c>
      <c r="F26" s="564" t="s">
        <v>1314</v>
      </c>
      <c r="G26" s="564" t="s">
        <v>1315</v>
      </c>
      <c r="H26" s="564" t="s">
        <v>1316</v>
      </c>
    </row>
    <row r="27" spans="1:8" ht="23.25" customHeight="1">
      <c r="A27" s="564">
        <v>24</v>
      </c>
      <c r="B27" s="594" t="s">
        <v>6</v>
      </c>
      <c r="C27" s="597" t="s">
        <v>399</v>
      </c>
      <c r="D27" s="551" t="s">
        <v>1254</v>
      </c>
      <c r="E27" s="564" t="s">
        <v>1313</v>
      </c>
      <c r="F27" s="564" t="s">
        <v>1314</v>
      </c>
      <c r="G27" s="564" t="s">
        <v>1315</v>
      </c>
      <c r="H27" s="564" t="s">
        <v>1316</v>
      </c>
    </row>
    <row r="28" spans="1:8" ht="23.25" customHeight="1">
      <c r="A28" s="564">
        <v>25</v>
      </c>
      <c r="B28" s="594" t="s">
        <v>6</v>
      </c>
      <c r="C28" s="593" t="s">
        <v>102</v>
      </c>
      <c r="D28" s="551" t="s">
        <v>1228</v>
      </c>
      <c r="E28" s="564" t="s">
        <v>1313</v>
      </c>
      <c r="F28" s="564" t="s">
        <v>1314</v>
      </c>
      <c r="G28" s="564" t="s">
        <v>1315</v>
      </c>
      <c r="H28" s="564" t="s">
        <v>1316</v>
      </c>
    </row>
    <row r="29" spans="1:8" ht="23.25" customHeight="1">
      <c r="A29" s="564">
        <v>26</v>
      </c>
      <c r="B29" s="594" t="s">
        <v>6</v>
      </c>
      <c r="C29" s="597" t="s">
        <v>471</v>
      </c>
      <c r="D29" s="551" t="s">
        <v>1254</v>
      </c>
      <c r="E29" s="564" t="s">
        <v>1313</v>
      </c>
      <c r="F29" s="564" t="s">
        <v>1314</v>
      </c>
      <c r="G29" s="564" t="s">
        <v>1315</v>
      </c>
      <c r="H29" s="564" t="s">
        <v>1316</v>
      </c>
    </row>
    <row r="30" spans="1:8" ht="23.25" customHeight="1">
      <c r="A30" s="564">
        <v>27</v>
      </c>
      <c r="B30" s="594" t="s">
        <v>6</v>
      </c>
      <c r="C30" s="597" t="s">
        <v>1089</v>
      </c>
      <c r="D30" s="551" t="s">
        <v>1252</v>
      </c>
      <c r="E30" s="564" t="s">
        <v>1313</v>
      </c>
      <c r="F30" s="564" t="s">
        <v>1314</v>
      </c>
      <c r="G30" s="564" t="s">
        <v>1315</v>
      </c>
      <c r="H30" s="564" t="s">
        <v>1316</v>
      </c>
    </row>
    <row r="31" spans="1:8" ht="23.25" customHeight="1">
      <c r="A31" s="564">
        <v>28</v>
      </c>
      <c r="B31" s="594" t="s">
        <v>6</v>
      </c>
      <c r="C31" s="597" t="s">
        <v>288</v>
      </c>
      <c r="D31" s="551" t="s">
        <v>1254</v>
      </c>
      <c r="E31" s="564" t="s">
        <v>1313</v>
      </c>
      <c r="F31" s="564" t="s">
        <v>1314</v>
      </c>
      <c r="G31" s="564" t="s">
        <v>1315</v>
      </c>
      <c r="H31" s="564" t="s">
        <v>1316</v>
      </c>
    </row>
    <row r="32" spans="1:8" ht="23.25" customHeight="1">
      <c r="A32" s="564">
        <v>29</v>
      </c>
      <c r="B32" s="594" t="s">
        <v>6</v>
      </c>
      <c r="C32" s="597" t="s">
        <v>986</v>
      </c>
      <c r="D32" s="551" t="s">
        <v>1254</v>
      </c>
      <c r="E32" s="564" t="s">
        <v>1313</v>
      </c>
      <c r="F32" s="564" t="s">
        <v>1314</v>
      </c>
      <c r="G32" s="564" t="s">
        <v>1315</v>
      </c>
      <c r="H32" s="564" t="s">
        <v>1316</v>
      </c>
    </row>
    <row r="33" spans="1:8" ht="23.25" customHeight="1">
      <c r="A33" s="564">
        <v>30</v>
      </c>
      <c r="B33" s="594" t="s">
        <v>6</v>
      </c>
      <c r="C33" s="597" t="s">
        <v>1097</v>
      </c>
      <c r="D33" s="551" t="s">
        <v>1252</v>
      </c>
      <c r="E33" s="564" t="s">
        <v>1313</v>
      </c>
      <c r="F33" s="564" t="s">
        <v>1314</v>
      </c>
      <c r="G33" s="564" t="s">
        <v>1315</v>
      </c>
      <c r="H33" s="564" t="s">
        <v>1316</v>
      </c>
    </row>
    <row r="34" spans="1:8" ht="23.25" customHeight="1">
      <c r="A34" s="564">
        <v>31</v>
      </c>
      <c r="B34" s="594" t="s">
        <v>6</v>
      </c>
      <c r="C34" s="597" t="s">
        <v>103</v>
      </c>
      <c r="D34" s="551" t="s">
        <v>1254</v>
      </c>
      <c r="E34" s="564" t="s">
        <v>1313</v>
      </c>
      <c r="F34" s="564" t="s">
        <v>1314</v>
      </c>
      <c r="G34" s="564" t="s">
        <v>1315</v>
      </c>
      <c r="H34" s="564" t="s">
        <v>1316</v>
      </c>
    </row>
    <row r="35" spans="1:8" ht="23.25" customHeight="1">
      <c r="A35" s="564">
        <v>32</v>
      </c>
      <c r="B35" s="594" t="s">
        <v>6</v>
      </c>
      <c r="C35" s="597" t="s">
        <v>415</v>
      </c>
      <c r="D35" s="551" t="s">
        <v>1228</v>
      </c>
      <c r="E35" s="564" t="s">
        <v>1313</v>
      </c>
      <c r="F35" s="564" t="s">
        <v>1314</v>
      </c>
      <c r="G35" s="564" t="s">
        <v>1315</v>
      </c>
      <c r="H35" s="564" t="s">
        <v>1316</v>
      </c>
    </row>
    <row r="36" spans="1:8" ht="23.25" customHeight="1">
      <c r="A36" s="564">
        <v>33</v>
      </c>
      <c r="B36" s="594" t="s">
        <v>6</v>
      </c>
      <c r="C36" s="597" t="s">
        <v>1096</v>
      </c>
      <c r="D36" s="551" t="s">
        <v>1254</v>
      </c>
      <c r="E36" s="564" t="s">
        <v>1313</v>
      </c>
      <c r="F36" s="564" t="s">
        <v>1314</v>
      </c>
      <c r="G36" s="564" t="s">
        <v>1315</v>
      </c>
      <c r="H36" s="564" t="s">
        <v>1316</v>
      </c>
    </row>
    <row r="37" spans="1:8" ht="23.25" customHeight="1">
      <c r="A37" s="564">
        <v>34</v>
      </c>
      <c r="B37" s="594" t="s">
        <v>6</v>
      </c>
      <c r="C37" s="597" t="s">
        <v>586</v>
      </c>
      <c r="D37" s="551" t="s">
        <v>1254</v>
      </c>
      <c r="E37" s="564" t="s">
        <v>1313</v>
      </c>
      <c r="F37" s="564" t="s">
        <v>1314</v>
      </c>
      <c r="G37" s="564" t="s">
        <v>1315</v>
      </c>
      <c r="H37" s="564" t="s">
        <v>1316</v>
      </c>
    </row>
    <row r="38" spans="1:8" ht="23.25" customHeight="1">
      <c r="A38" s="564">
        <v>1</v>
      </c>
      <c r="B38" s="591" t="s">
        <v>13</v>
      </c>
      <c r="C38" s="590" t="s">
        <v>521</v>
      </c>
      <c r="D38" s="560" t="s">
        <v>1245</v>
      </c>
      <c r="E38" s="564" t="s">
        <v>1313</v>
      </c>
      <c r="F38" s="564" t="s">
        <v>1317</v>
      </c>
      <c r="G38" s="564" t="s">
        <v>1318</v>
      </c>
      <c r="H38" s="564" t="s">
        <v>1319</v>
      </c>
    </row>
    <row r="39" spans="1:8" ht="23.25" customHeight="1">
      <c r="A39" s="564">
        <v>2</v>
      </c>
      <c r="B39" s="591" t="s">
        <v>13</v>
      </c>
      <c r="C39" s="590" t="s">
        <v>523</v>
      </c>
      <c r="D39" s="560" t="s">
        <v>1245</v>
      </c>
      <c r="E39" s="564" t="s">
        <v>1313</v>
      </c>
      <c r="F39" s="564" t="s">
        <v>1317</v>
      </c>
      <c r="G39" s="564" t="s">
        <v>1318</v>
      </c>
      <c r="H39" s="564" t="s">
        <v>1319</v>
      </c>
    </row>
    <row r="40" spans="1:8" ht="23.25" customHeight="1">
      <c r="A40" s="564">
        <v>3</v>
      </c>
      <c r="B40" s="591" t="s">
        <v>13</v>
      </c>
      <c r="C40" s="590" t="s">
        <v>507</v>
      </c>
      <c r="D40" s="560" t="s">
        <v>1245</v>
      </c>
      <c r="E40" s="564" t="s">
        <v>1313</v>
      </c>
      <c r="F40" s="564" t="s">
        <v>1317</v>
      </c>
      <c r="G40" s="564" t="s">
        <v>1318</v>
      </c>
      <c r="H40" s="564" t="s">
        <v>1319</v>
      </c>
    </row>
    <row r="41" spans="1:8" ht="23.25" customHeight="1">
      <c r="A41" s="564">
        <v>4</v>
      </c>
      <c r="B41" s="591" t="s">
        <v>13</v>
      </c>
      <c r="C41" s="590" t="s">
        <v>2</v>
      </c>
      <c r="D41" s="560" t="s">
        <v>1245</v>
      </c>
      <c r="E41" s="564" t="s">
        <v>1313</v>
      </c>
      <c r="F41" s="564" t="s">
        <v>1317</v>
      </c>
      <c r="G41" s="564" t="s">
        <v>1318</v>
      </c>
      <c r="H41" s="564" t="s">
        <v>1319</v>
      </c>
    </row>
    <row r="42" spans="1:8" ht="23.25" customHeight="1">
      <c r="A42" s="564">
        <v>5</v>
      </c>
      <c r="B42" s="591" t="s">
        <v>13</v>
      </c>
      <c r="C42" s="590" t="s">
        <v>472</v>
      </c>
      <c r="D42" s="560" t="s">
        <v>1245</v>
      </c>
      <c r="E42" s="564" t="s">
        <v>1313</v>
      </c>
      <c r="F42" s="564" t="s">
        <v>1317</v>
      </c>
      <c r="G42" s="564" t="s">
        <v>1318</v>
      </c>
      <c r="H42" s="564" t="s">
        <v>1319</v>
      </c>
    </row>
    <row r="43" spans="1:8" ht="23.25" customHeight="1">
      <c r="A43" s="564">
        <v>6</v>
      </c>
      <c r="B43" s="591" t="s">
        <v>13</v>
      </c>
      <c r="C43" s="590" t="s">
        <v>1070</v>
      </c>
      <c r="D43" s="560" t="s">
        <v>1245</v>
      </c>
      <c r="E43" s="564" t="s">
        <v>1313</v>
      </c>
      <c r="F43" s="564" t="s">
        <v>1317</v>
      </c>
      <c r="G43" s="564" t="s">
        <v>1318</v>
      </c>
      <c r="H43" s="564" t="s">
        <v>1319</v>
      </c>
    </row>
    <row r="44" spans="1:8" ht="23.25" customHeight="1">
      <c r="A44" s="564">
        <v>7</v>
      </c>
      <c r="B44" s="591" t="s">
        <v>13</v>
      </c>
      <c r="C44" s="590" t="s">
        <v>288</v>
      </c>
      <c r="D44" s="560" t="s">
        <v>1245</v>
      </c>
      <c r="E44" s="564" t="s">
        <v>1313</v>
      </c>
      <c r="F44" s="564" t="s">
        <v>1317</v>
      </c>
      <c r="G44" s="564" t="s">
        <v>1318</v>
      </c>
      <c r="H44" s="564" t="s">
        <v>1319</v>
      </c>
    </row>
    <row r="45" spans="1:8" ht="23.25" customHeight="1">
      <c r="A45" s="564">
        <v>8</v>
      </c>
      <c r="B45" s="591" t="s">
        <v>13</v>
      </c>
      <c r="C45" s="590" t="s">
        <v>103</v>
      </c>
      <c r="D45" s="560" t="s">
        <v>1245</v>
      </c>
      <c r="E45" s="564" t="s">
        <v>1313</v>
      </c>
      <c r="F45" s="564" t="s">
        <v>1317</v>
      </c>
      <c r="G45" s="564" t="s">
        <v>1318</v>
      </c>
      <c r="H45" s="564" t="s">
        <v>1319</v>
      </c>
    </row>
    <row r="46" spans="1:8" ht="23.25" customHeight="1">
      <c r="A46" s="564">
        <v>1</v>
      </c>
      <c r="B46" s="594" t="s">
        <v>14</v>
      </c>
      <c r="C46" s="593" t="s">
        <v>727</v>
      </c>
      <c r="D46" s="551" t="s">
        <v>1270</v>
      </c>
      <c r="E46" s="564" t="s">
        <v>1313</v>
      </c>
      <c r="F46" s="564" t="s">
        <v>1317</v>
      </c>
      <c r="G46" s="564" t="s">
        <v>1318</v>
      </c>
      <c r="H46" s="564" t="s">
        <v>1319</v>
      </c>
    </row>
    <row r="47" spans="1:8" ht="23.25" customHeight="1">
      <c r="A47" s="564">
        <v>2</v>
      </c>
      <c r="B47" s="594" t="s">
        <v>14</v>
      </c>
      <c r="C47" s="593" t="s">
        <v>49</v>
      </c>
      <c r="D47" s="551" t="s">
        <v>1270</v>
      </c>
      <c r="E47" s="564" t="s">
        <v>1313</v>
      </c>
      <c r="F47" s="564" t="s">
        <v>1317</v>
      </c>
      <c r="G47" s="564" t="s">
        <v>1318</v>
      </c>
      <c r="H47" s="564" t="s">
        <v>1319</v>
      </c>
    </row>
    <row r="48" spans="1:8" ht="23.25" customHeight="1">
      <c r="A48" s="564">
        <v>3</v>
      </c>
      <c r="B48" s="594" t="s">
        <v>14</v>
      </c>
      <c r="C48" s="593" t="s">
        <v>522</v>
      </c>
      <c r="D48" s="551" t="s">
        <v>1270</v>
      </c>
      <c r="E48" s="564" t="s">
        <v>1313</v>
      </c>
      <c r="F48" s="564" t="s">
        <v>1317</v>
      </c>
      <c r="G48" s="564" t="s">
        <v>1318</v>
      </c>
      <c r="H48" s="564" t="s">
        <v>1319</v>
      </c>
    </row>
    <row r="49" spans="1:8" ht="23.25" customHeight="1">
      <c r="A49" s="564">
        <v>4</v>
      </c>
      <c r="B49" s="594" t="s">
        <v>14</v>
      </c>
      <c r="C49" s="593" t="s">
        <v>523</v>
      </c>
      <c r="D49" s="551" t="s">
        <v>1270</v>
      </c>
      <c r="E49" s="564" t="s">
        <v>1313</v>
      </c>
      <c r="F49" s="564" t="s">
        <v>1317</v>
      </c>
      <c r="G49" s="564" t="s">
        <v>1318</v>
      </c>
      <c r="H49" s="564" t="s">
        <v>1319</v>
      </c>
    </row>
    <row r="50" spans="1:8" ht="23.25" customHeight="1">
      <c r="A50" s="564">
        <v>5</v>
      </c>
      <c r="B50" s="594" t="s">
        <v>14</v>
      </c>
      <c r="C50" s="593" t="s">
        <v>507</v>
      </c>
      <c r="D50" s="551" t="s">
        <v>1270</v>
      </c>
      <c r="E50" s="564" t="s">
        <v>1313</v>
      </c>
      <c r="F50" s="564" t="s">
        <v>1317</v>
      </c>
      <c r="G50" s="564" t="s">
        <v>1318</v>
      </c>
      <c r="H50" s="564" t="s">
        <v>1319</v>
      </c>
    </row>
    <row r="51" spans="1:8" ht="23.25" customHeight="1">
      <c r="A51" s="564">
        <v>6</v>
      </c>
      <c r="B51" s="594" t="s">
        <v>14</v>
      </c>
      <c r="C51" s="593" t="s">
        <v>175</v>
      </c>
      <c r="D51" s="551" t="s">
        <v>1270</v>
      </c>
      <c r="E51" s="564" t="s">
        <v>1313</v>
      </c>
      <c r="F51" s="564" t="s">
        <v>1317</v>
      </c>
      <c r="G51" s="564" t="s">
        <v>1318</v>
      </c>
      <c r="H51" s="564" t="s">
        <v>1319</v>
      </c>
    </row>
    <row r="52" spans="1:8" ht="23.25" customHeight="1">
      <c r="A52" s="564">
        <v>7</v>
      </c>
      <c r="B52" s="594" t="s">
        <v>14</v>
      </c>
      <c r="C52" s="593" t="s">
        <v>399</v>
      </c>
      <c r="D52" s="551" t="s">
        <v>1270</v>
      </c>
      <c r="E52" s="564" t="s">
        <v>1313</v>
      </c>
      <c r="F52" s="564" t="s">
        <v>1317</v>
      </c>
      <c r="G52" s="564" t="s">
        <v>1318</v>
      </c>
      <c r="H52" s="564" t="s">
        <v>1319</v>
      </c>
    </row>
    <row r="53" spans="1:8" ht="23.25" customHeight="1">
      <c r="A53" s="564">
        <v>8</v>
      </c>
      <c r="B53" s="594" t="s">
        <v>14</v>
      </c>
      <c r="C53" s="593" t="s">
        <v>1070</v>
      </c>
      <c r="D53" s="551" t="s">
        <v>1270</v>
      </c>
      <c r="E53" s="564" t="s">
        <v>1313</v>
      </c>
      <c r="F53" s="564" t="s">
        <v>1317</v>
      </c>
      <c r="G53" s="564" t="s">
        <v>1318</v>
      </c>
      <c r="H53" s="564" t="s">
        <v>1319</v>
      </c>
    </row>
    <row r="54" spans="1:8" ht="23.25" customHeight="1">
      <c r="A54" s="564">
        <v>9</v>
      </c>
      <c r="B54" s="594" t="s">
        <v>14</v>
      </c>
      <c r="C54" s="593" t="s">
        <v>415</v>
      </c>
      <c r="D54" s="551" t="s">
        <v>1270</v>
      </c>
      <c r="E54" s="564" t="s">
        <v>1313</v>
      </c>
      <c r="F54" s="564" t="s">
        <v>1317</v>
      </c>
      <c r="G54" s="564" t="s">
        <v>1318</v>
      </c>
      <c r="H54" s="564" t="s">
        <v>1319</v>
      </c>
    </row>
    <row r="55" spans="1:8" ht="23.25" customHeight="1">
      <c r="A55" s="564">
        <v>10</v>
      </c>
      <c r="B55" s="594" t="s">
        <v>14</v>
      </c>
      <c r="C55" s="593" t="s">
        <v>521</v>
      </c>
      <c r="D55" s="551" t="s">
        <v>1270</v>
      </c>
      <c r="E55" s="564" t="s">
        <v>1313</v>
      </c>
      <c r="F55" s="564" t="s">
        <v>1317</v>
      </c>
      <c r="G55" s="564" t="s">
        <v>1318</v>
      </c>
      <c r="H55" s="564" t="s">
        <v>1319</v>
      </c>
    </row>
    <row r="56" spans="1:8" ht="23.25" customHeight="1">
      <c r="A56" s="564">
        <v>1</v>
      </c>
      <c r="B56" s="594" t="s">
        <v>15</v>
      </c>
      <c r="C56" s="593" t="s">
        <v>175</v>
      </c>
      <c r="D56" s="589" t="s">
        <v>1282</v>
      </c>
      <c r="E56" s="564" t="s">
        <v>1313</v>
      </c>
      <c r="F56" s="564" t="s">
        <v>1317</v>
      </c>
      <c r="G56" s="564" t="s">
        <v>1318</v>
      </c>
      <c r="H56" s="564" t="s">
        <v>1319</v>
      </c>
    </row>
    <row r="57" spans="1:8" ht="23.25" customHeight="1">
      <c r="A57" s="564">
        <v>2</v>
      </c>
      <c r="B57" s="594" t="s">
        <v>15</v>
      </c>
      <c r="C57" s="593" t="s">
        <v>372</v>
      </c>
      <c r="D57" s="589" t="s">
        <v>1286</v>
      </c>
      <c r="E57" s="564" t="s">
        <v>1313</v>
      </c>
      <c r="F57" s="564" t="s">
        <v>1317</v>
      </c>
      <c r="G57" s="564" t="s">
        <v>1318</v>
      </c>
      <c r="H57" s="564" t="s">
        <v>1319</v>
      </c>
    </row>
    <row r="58" spans="1:8" ht="23.25" customHeight="1">
      <c r="A58" s="564">
        <v>3</v>
      </c>
      <c r="B58" s="594" t="s">
        <v>15</v>
      </c>
      <c r="C58" s="593" t="s">
        <v>399</v>
      </c>
      <c r="D58" s="589" t="s">
        <v>1282</v>
      </c>
      <c r="E58" s="564" t="s">
        <v>1313</v>
      </c>
      <c r="F58" s="564" t="s">
        <v>1317</v>
      </c>
      <c r="G58" s="564" t="s">
        <v>1318</v>
      </c>
      <c r="H58" s="564" t="s">
        <v>1319</v>
      </c>
    </row>
    <row r="59" spans="1:8" ht="23.25" customHeight="1">
      <c r="A59" s="564">
        <v>4</v>
      </c>
      <c r="B59" s="594" t="s">
        <v>15</v>
      </c>
      <c r="C59" s="593" t="s">
        <v>2</v>
      </c>
      <c r="D59" s="589" t="s">
        <v>1282</v>
      </c>
      <c r="E59" s="564" t="s">
        <v>1313</v>
      </c>
      <c r="F59" s="564" t="s">
        <v>1317</v>
      </c>
      <c r="G59" s="564" t="s">
        <v>1318</v>
      </c>
      <c r="H59" s="564" t="s">
        <v>1319</v>
      </c>
    </row>
    <row r="60" spans="1:8" ht="23.25" customHeight="1">
      <c r="A60" s="564">
        <v>1</v>
      </c>
      <c r="B60" s="591" t="s">
        <v>16</v>
      </c>
      <c r="C60" s="593" t="s">
        <v>372</v>
      </c>
      <c r="D60" s="564" t="s">
        <v>1271</v>
      </c>
      <c r="E60" s="564" t="s">
        <v>1313</v>
      </c>
      <c r="F60" s="564" t="s">
        <v>1317</v>
      </c>
      <c r="G60" s="564" t="s">
        <v>1318</v>
      </c>
      <c r="H60" s="564" t="s">
        <v>1320</v>
      </c>
    </row>
    <row r="61" spans="1:8" ht="23.25" customHeight="1">
      <c r="A61" s="564">
        <v>1</v>
      </c>
      <c r="B61" s="591" t="s">
        <v>17</v>
      </c>
      <c r="C61" s="593" t="s">
        <v>372</v>
      </c>
      <c r="D61" s="564" t="s">
        <v>1255</v>
      </c>
      <c r="E61" s="564" t="s">
        <v>1313</v>
      </c>
      <c r="F61" s="564" t="s">
        <v>1317</v>
      </c>
      <c r="G61" s="564" t="s">
        <v>1318</v>
      </c>
      <c r="H61" s="564" t="s">
        <v>1320</v>
      </c>
    </row>
    <row r="62" spans="1:8" ht="23.25" customHeight="1">
      <c r="A62" s="564">
        <v>1</v>
      </c>
      <c r="B62" s="591" t="s">
        <v>18</v>
      </c>
      <c r="C62" s="593" t="s">
        <v>372</v>
      </c>
      <c r="D62" s="564" t="s">
        <v>1255</v>
      </c>
      <c r="E62" s="564" t="s">
        <v>1313</v>
      </c>
      <c r="F62" s="564" t="s">
        <v>1321</v>
      </c>
      <c r="G62" s="564" t="s">
        <v>1322</v>
      </c>
      <c r="H62" s="564" t="s">
        <v>1323</v>
      </c>
    </row>
    <row r="63" spans="1:8" ht="23.25" customHeight="1">
      <c r="A63" s="564">
        <v>1</v>
      </c>
      <c r="B63" s="594" t="s">
        <v>8</v>
      </c>
      <c r="C63" s="593" t="s">
        <v>49</v>
      </c>
      <c r="D63" s="589" t="s">
        <v>1262</v>
      </c>
      <c r="E63" s="589" t="s">
        <v>1313</v>
      </c>
      <c r="F63" s="589" t="s">
        <v>1317</v>
      </c>
      <c r="G63" s="589" t="s">
        <v>1318</v>
      </c>
      <c r="H63" s="589" t="s">
        <v>1320</v>
      </c>
    </row>
    <row r="64" spans="1:8" ht="23.25" customHeight="1">
      <c r="A64" s="564">
        <v>2</v>
      </c>
      <c r="B64" s="594" t="s">
        <v>8</v>
      </c>
      <c r="C64" s="593" t="s">
        <v>523</v>
      </c>
      <c r="D64" s="564" t="s">
        <v>1258</v>
      </c>
      <c r="E64" s="589" t="s">
        <v>1313</v>
      </c>
      <c r="F64" s="589" t="s">
        <v>1317</v>
      </c>
      <c r="G64" s="589" t="s">
        <v>1318</v>
      </c>
      <c r="H64" s="589" t="s">
        <v>1320</v>
      </c>
    </row>
    <row r="65" spans="1:8" ht="23.25" customHeight="1">
      <c r="A65" s="564">
        <v>3</v>
      </c>
      <c r="B65" s="594" t="s">
        <v>8</v>
      </c>
      <c r="C65" s="593" t="s">
        <v>507</v>
      </c>
      <c r="D65" s="589" t="s">
        <v>1264</v>
      </c>
      <c r="E65" s="589" t="s">
        <v>1313</v>
      </c>
      <c r="F65" s="589" t="s">
        <v>1317</v>
      </c>
      <c r="G65" s="589" t="s">
        <v>1318</v>
      </c>
      <c r="H65" s="589" t="s">
        <v>1320</v>
      </c>
    </row>
    <row r="66" spans="1:8" ht="23.25" customHeight="1">
      <c r="A66" s="564">
        <v>4</v>
      </c>
      <c r="B66" s="594" t="s">
        <v>8</v>
      </c>
      <c r="C66" s="593" t="s">
        <v>2</v>
      </c>
      <c r="D66" s="589" t="s">
        <v>1264</v>
      </c>
      <c r="E66" s="589" t="s">
        <v>1313</v>
      </c>
      <c r="F66" s="589" t="s">
        <v>1317</v>
      </c>
      <c r="G66" s="589" t="s">
        <v>1318</v>
      </c>
      <c r="H66" s="589" t="s">
        <v>1320</v>
      </c>
    </row>
    <row r="67" spans="1:8" ht="23.25" customHeight="1">
      <c r="A67" s="564">
        <v>5</v>
      </c>
      <c r="B67" s="594" t="s">
        <v>8</v>
      </c>
      <c r="C67" s="593" t="s">
        <v>299</v>
      </c>
      <c r="D67" s="575" t="s">
        <v>1265</v>
      </c>
      <c r="E67" s="589" t="s">
        <v>1313</v>
      </c>
      <c r="F67" s="589" t="s">
        <v>1317</v>
      </c>
      <c r="G67" s="589" t="s">
        <v>1318</v>
      </c>
      <c r="H67" s="589" t="s">
        <v>1320</v>
      </c>
    </row>
    <row r="68" spans="1:8" ht="23.25" customHeight="1">
      <c r="A68" s="564">
        <v>6</v>
      </c>
      <c r="B68" s="594" t="s">
        <v>8</v>
      </c>
      <c r="C68" s="593" t="s">
        <v>300</v>
      </c>
      <c r="D68" s="589" t="s">
        <v>1266</v>
      </c>
      <c r="E68" s="589" t="s">
        <v>1313</v>
      </c>
      <c r="F68" s="589" t="s">
        <v>1317</v>
      </c>
      <c r="G68" s="589" t="s">
        <v>1318</v>
      </c>
      <c r="H68" s="589" t="s">
        <v>1320</v>
      </c>
    </row>
    <row r="69" spans="1:8" ht="23.25" customHeight="1">
      <c r="A69" s="564">
        <v>7</v>
      </c>
      <c r="B69" s="594" t="s">
        <v>8</v>
      </c>
      <c r="C69" s="593" t="s">
        <v>216</v>
      </c>
      <c r="D69" s="589" t="s">
        <v>1267</v>
      </c>
      <c r="E69" s="589" t="s">
        <v>1313</v>
      </c>
      <c r="F69" s="589" t="s">
        <v>1317</v>
      </c>
      <c r="G69" s="589" t="s">
        <v>1318</v>
      </c>
      <c r="H69" s="589" t="s">
        <v>1320</v>
      </c>
    </row>
    <row r="70" spans="1:8" ht="23.25" customHeight="1">
      <c r="A70" s="564">
        <v>8</v>
      </c>
      <c r="B70" s="594" t="s">
        <v>8</v>
      </c>
      <c r="C70" s="593" t="s">
        <v>414</v>
      </c>
      <c r="D70" s="589" t="s">
        <v>1268</v>
      </c>
      <c r="E70" s="589" t="s">
        <v>1313</v>
      </c>
      <c r="F70" s="589" t="s">
        <v>1317</v>
      </c>
      <c r="G70" s="589" t="s">
        <v>1318</v>
      </c>
      <c r="H70" s="589" t="s">
        <v>1320</v>
      </c>
    </row>
    <row r="71" spans="1:8" ht="23.25" customHeight="1">
      <c r="A71" s="564">
        <v>9</v>
      </c>
      <c r="B71" s="594" t="s">
        <v>8</v>
      </c>
      <c r="C71" s="593" t="s">
        <v>261</v>
      </c>
      <c r="D71" s="589" t="s">
        <v>1269</v>
      </c>
      <c r="E71" s="589" t="s">
        <v>1313</v>
      </c>
      <c r="F71" s="589" t="s">
        <v>1317</v>
      </c>
      <c r="G71" s="589" t="s">
        <v>1318</v>
      </c>
      <c r="H71" s="589" t="s">
        <v>1320</v>
      </c>
    </row>
    <row r="72" spans="1:8" ht="23.25" customHeight="1">
      <c r="A72" s="564">
        <v>10</v>
      </c>
      <c r="B72" s="594" t="s">
        <v>8</v>
      </c>
      <c r="C72" s="593" t="s">
        <v>473</v>
      </c>
      <c r="D72" s="589" t="s">
        <v>1270</v>
      </c>
      <c r="E72" s="589" t="s">
        <v>1313</v>
      </c>
      <c r="F72" s="589" t="s">
        <v>1317</v>
      </c>
      <c r="G72" s="589" t="s">
        <v>1318</v>
      </c>
      <c r="H72" s="589" t="s">
        <v>1320</v>
      </c>
    </row>
    <row r="73" spans="1:8" ht="23.25" customHeight="1">
      <c r="A73" s="564">
        <v>11</v>
      </c>
      <c r="B73" s="594" t="s">
        <v>8</v>
      </c>
      <c r="C73" s="593" t="s">
        <v>472</v>
      </c>
      <c r="D73" s="589" t="s">
        <v>1241</v>
      </c>
      <c r="E73" s="589" t="s">
        <v>1313</v>
      </c>
      <c r="F73" s="589" t="s">
        <v>1317</v>
      </c>
      <c r="G73" s="589" t="s">
        <v>1318</v>
      </c>
      <c r="H73" s="589" t="s">
        <v>1320</v>
      </c>
    </row>
    <row r="74" spans="1:8" ht="23.25" customHeight="1">
      <c r="A74" s="564">
        <v>12</v>
      </c>
      <c r="B74" s="594" t="s">
        <v>8</v>
      </c>
      <c r="C74" s="593" t="s">
        <v>298</v>
      </c>
      <c r="D74" s="564" t="s">
        <v>1238</v>
      </c>
      <c r="E74" s="589" t="s">
        <v>1313</v>
      </c>
      <c r="F74" s="589" t="s">
        <v>1317</v>
      </c>
      <c r="G74" s="589" t="s">
        <v>1318</v>
      </c>
      <c r="H74" s="589" t="s">
        <v>1320</v>
      </c>
    </row>
    <row r="75" spans="1:8" ht="23.25" customHeight="1">
      <c r="A75" s="564">
        <v>13</v>
      </c>
      <c r="B75" s="594" t="s">
        <v>8</v>
      </c>
      <c r="C75" s="593" t="s">
        <v>585</v>
      </c>
      <c r="D75" s="596" t="s">
        <v>1271</v>
      </c>
      <c r="E75" s="589" t="s">
        <v>1313</v>
      </c>
      <c r="F75" s="589" t="s">
        <v>1317</v>
      </c>
      <c r="G75" s="589" t="s">
        <v>1318</v>
      </c>
      <c r="H75" s="589" t="s">
        <v>1320</v>
      </c>
    </row>
    <row r="76" spans="1:8" ht="23.25" customHeight="1">
      <c r="A76" s="564">
        <v>14</v>
      </c>
      <c r="B76" s="594" t="s">
        <v>8</v>
      </c>
      <c r="C76" s="593" t="s">
        <v>986</v>
      </c>
      <c r="D76" s="589" t="s">
        <v>1267</v>
      </c>
      <c r="E76" s="589" t="s">
        <v>1313</v>
      </c>
      <c r="F76" s="589" t="s">
        <v>1317</v>
      </c>
      <c r="G76" s="589" t="s">
        <v>1318</v>
      </c>
      <c r="H76" s="589" t="s">
        <v>1320</v>
      </c>
    </row>
    <row r="77" spans="1:8" ht="23.25" customHeight="1">
      <c r="A77" s="564">
        <v>15</v>
      </c>
      <c r="B77" s="594" t="s">
        <v>8</v>
      </c>
      <c r="C77" s="593" t="s">
        <v>1097</v>
      </c>
      <c r="D77" s="589" t="s">
        <v>1272</v>
      </c>
      <c r="E77" s="589" t="s">
        <v>1313</v>
      </c>
      <c r="F77" s="589" t="s">
        <v>1317</v>
      </c>
      <c r="G77" s="589" t="s">
        <v>1318</v>
      </c>
      <c r="H77" s="589" t="s">
        <v>1320</v>
      </c>
    </row>
    <row r="78" spans="1:8" ht="23.25" customHeight="1">
      <c r="A78" s="564">
        <v>16</v>
      </c>
      <c r="B78" s="594" t="s">
        <v>8</v>
      </c>
      <c r="C78" s="593" t="s">
        <v>103</v>
      </c>
      <c r="D78" s="564" t="s">
        <v>1274</v>
      </c>
      <c r="E78" s="589" t="s">
        <v>1313</v>
      </c>
      <c r="F78" s="589" t="s">
        <v>1317</v>
      </c>
      <c r="G78" s="589" t="s">
        <v>1318</v>
      </c>
      <c r="H78" s="589" t="s">
        <v>1320</v>
      </c>
    </row>
    <row r="79" spans="1:8" ht="23.25" customHeight="1">
      <c r="A79" s="564">
        <v>17</v>
      </c>
      <c r="B79" s="594" t="s">
        <v>8</v>
      </c>
      <c r="C79" s="593" t="s">
        <v>586</v>
      </c>
      <c r="D79" s="595" t="s">
        <v>1275</v>
      </c>
      <c r="E79" s="589" t="s">
        <v>1313</v>
      </c>
      <c r="F79" s="589" t="s">
        <v>1317</v>
      </c>
      <c r="G79" s="589" t="s">
        <v>1318</v>
      </c>
      <c r="H79" s="589" t="s">
        <v>1320</v>
      </c>
    </row>
    <row r="80" spans="1:8" ht="23.25" customHeight="1">
      <c r="A80" s="564">
        <v>1</v>
      </c>
      <c r="B80" s="594" t="s">
        <v>9</v>
      </c>
      <c r="C80" s="593" t="s">
        <v>175</v>
      </c>
      <c r="D80" s="589" t="s">
        <v>1282</v>
      </c>
      <c r="E80" s="564" t="s">
        <v>1313</v>
      </c>
      <c r="F80" s="564" t="s">
        <v>1324</v>
      </c>
      <c r="G80" s="564" t="s">
        <v>1325</v>
      </c>
      <c r="H80" s="564" t="s">
        <v>1326</v>
      </c>
    </row>
    <row r="81" spans="1:8" ht="23.25" customHeight="1">
      <c r="A81" s="564">
        <v>2</v>
      </c>
      <c r="B81" s="594" t="s">
        <v>9</v>
      </c>
      <c r="C81" s="593" t="s">
        <v>372</v>
      </c>
      <c r="D81" s="589" t="s">
        <v>1271</v>
      </c>
      <c r="E81" s="564" t="s">
        <v>1313</v>
      </c>
      <c r="F81" s="564" t="s">
        <v>1324</v>
      </c>
      <c r="G81" s="564" t="s">
        <v>1325</v>
      </c>
      <c r="H81" s="564" t="s">
        <v>1326</v>
      </c>
    </row>
    <row r="82" spans="1:8" ht="23.25" customHeight="1">
      <c r="A82" s="564">
        <v>1</v>
      </c>
      <c r="B82" s="594" t="s">
        <v>11</v>
      </c>
      <c r="C82" s="593" t="s">
        <v>507</v>
      </c>
      <c r="D82" s="551" t="s">
        <v>1276</v>
      </c>
      <c r="E82" s="564" t="s">
        <v>1313</v>
      </c>
      <c r="F82" s="564" t="s">
        <v>1327</v>
      </c>
      <c r="G82" s="564" t="s">
        <v>1328</v>
      </c>
      <c r="H82" s="564" t="s">
        <v>1329</v>
      </c>
    </row>
    <row r="83" spans="1:8" ht="23.25" customHeight="1">
      <c r="A83" s="564">
        <v>2</v>
      </c>
      <c r="B83" s="594" t="s">
        <v>11</v>
      </c>
      <c r="C83" s="593" t="s">
        <v>300</v>
      </c>
      <c r="D83" s="551" t="s">
        <v>1276</v>
      </c>
      <c r="E83" s="564" t="s">
        <v>1313</v>
      </c>
      <c r="F83" s="564" t="s">
        <v>1327</v>
      </c>
      <c r="G83" s="564" t="s">
        <v>1328</v>
      </c>
      <c r="H83" s="564" t="s">
        <v>1329</v>
      </c>
    </row>
    <row r="84" spans="1:8" ht="23.25" customHeight="1">
      <c r="A84" s="564">
        <v>3</v>
      </c>
      <c r="B84" s="594" t="s">
        <v>11</v>
      </c>
      <c r="C84" s="593" t="s">
        <v>175</v>
      </c>
      <c r="D84" s="551" t="s">
        <v>1276</v>
      </c>
      <c r="E84" s="564" t="s">
        <v>1313</v>
      </c>
      <c r="F84" s="564" t="s">
        <v>1327</v>
      </c>
      <c r="G84" s="564" t="s">
        <v>1328</v>
      </c>
      <c r="H84" s="564" t="s">
        <v>1329</v>
      </c>
    </row>
    <row r="85" spans="1:8" ht="23.25" customHeight="1">
      <c r="A85" s="564">
        <v>4</v>
      </c>
      <c r="B85" s="594" t="s">
        <v>11</v>
      </c>
      <c r="C85" s="593" t="s">
        <v>986</v>
      </c>
      <c r="D85" s="551" t="s">
        <v>1276</v>
      </c>
      <c r="E85" s="564" t="s">
        <v>1313</v>
      </c>
      <c r="F85" s="564" t="s">
        <v>1327</v>
      </c>
      <c r="G85" s="564" t="s">
        <v>1328</v>
      </c>
      <c r="H85" s="564" t="s">
        <v>1329</v>
      </c>
    </row>
    <row r="86" spans="1:8" ht="23.25" customHeight="1">
      <c r="A86" s="564">
        <v>5</v>
      </c>
      <c r="B86" s="594" t="s">
        <v>11</v>
      </c>
      <c r="C86" s="593" t="s">
        <v>103</v>
      </c>
      <c r="D86" s="551" t="s">
        <v>1276</v>
      </c>
      <c r="E86" s="564" t="s">
        <v>1313</v>
      </c>
      <c r="F86" s="564" t="s">
        <v>1327</v>
      </c>
      <c r="G86" s="564" t="s">
        <v>1328</v>
      </c>
      <c r="H86" s="564" t="s">
        <v>1329</v>
      </c>
    </row>
    <row r="87" spans="1:8" ht="23.25" customHeight="1">
      <c r="A87" s="564">
        <v>6</v>
      </c>
      <c r="B87" s="594" t="s">
        <v>11</v>
      </c>
      <c r="C87" s="593" t="s">
        <v>216</v>
      </c>
      <c r="D87" s="551" t="s">
        <v>1276</v>
      </c>
      <c r="E87" s="564" t="s">
        <v>1313</v>
      </c>
      <c r="F87" s="564" t="s">
        <v>1327</v>
      </c>
      <c r="G87" s="564" t="s">
        <v>1328</v>
      </c>
      <c r="H87" s="564" t="s">
        <v>1329</v>
      </c>
    </row>
    <row r="88" spans="1:8" ht="23.25" customHeight="1">
      <c r="A88" s="564">
        <v>7</v>
      </c>
      <c r="B88" s="594" t="s">
        <v>11</v>
      </c>
      <c r="C88" s="593" t="s">
        <v>473</v>
      </c>
      <c r="D88" s="551" t="s">
        <v>1276</v>
      </c>
      <c r="E88" s="564" t="s">
        <v>1313</v>
      </c>
      <c r="F88" s="564" t="s">
        <v>1327</v>
      </c>
      <c r="G88" s="564" t="s">
        <v>1328</v>
      </c>
      <c r="H88" s="564" t="s">
        <v>1329</v>
      </c>
    </row>
    <row r="89" spans="1:8" ht="23.25" customHeight="1">
      <c r="A89" s="564">
        <v>8</v>
      </c>
      <c r="B89" s="594" t="s">
        <v>11</v>
      </c>
      <c r="C89" s="593" t="s">
        <v>681</v>
      </c>
      <c r="D89" s="551" t="s">
        <v>1276</v>
      </c>
      <c r="E89" s="564" t="s">
        <v>1313</v>
      </c>
      <c r="F89" s="564" t="s">
        <v>1327</v>
      </c>
      <c r="G89" s="564" t="s">
        <v>1328</v>
      </c>
      <c r="H89" s="564" t="s">
        <v>1329</v>
      </c>
    </row>
    <row r="90" spans="1:8" ht="23.25" customHeight="1">
      <c r="A90" s="564">
        <v>9</v>
      </c>
      <c r="B90" s="594" t="s">
        <v>11</v>
      </c>
      <c r="C90" s="593" t="s">
        <v>1097</v>
      </c>
      <c r="D90" s="551" t="s">
        <v>1276</v>
      </c>
      <c r="E90" s="564" t="s">
        <v>1313</v>
      </c>
      <c r="F90" s="564" t="s">
        <v>1327</v>
      </c>
      <c r="G90" s="564" t="s">
        <v>1328</v>
      </c>
      <c r="H90" s="564" t="s">
        <v>1329</v>
      </c>
    </row>
    <row r="91" spans="1:8" ht="23.25" customHeight="1">
      <c r="A91" s="564">
        <v>10</v>
      </c>
      <c r="B91" s="594" t="s">
        <v>11</v>
      </c>
      <c r="C91" s="593" t="s">
        <v>471</v>
      </c>
      <c r="D91" s="551" t="s">
        <v>1276</v>
      </c>
      <c r="E91" s="564" t="s">
        <v>1313</v>
      </c>
      <c r="F91" s="564" t="s">
        <v>1327</v>
      </c>
      <c r="G91" s="564" t="s">
        <v>1328</v>
      </c>
      <c r="H91" s="564" t="s">
        <v>1329</v>
      </c>
    </row>
    <row r="92" spans="1:8" ht="23.25" customHeight="1">
      <c r="A92" s="564">
        <v>11</v>
      </c>
      <c r="B92" s="594" t="s">
        <v>11</v>
      </c>
      <c r="C92" s="593" t="s">
        <v>586</v>
      </c>
      <c r="D92" s="551" t="s">
        <v>1276</v>
      </c>
      <c r="E92" s="564" t="s">
        <v>1313</v>
      </c>
      <c r="F92" s="564" t="s">
        <v>1327</v>
      </c>
      <c r="G92" s="564" t="s">
        <v>1328</v>
      </c>
      <c r="H92" s="564" t="s">
        <v>1329</v>
      </c>
    </row>
    <row r="93" spans="1:8" ht="23.25" customHeight="1">
      <c r="A93" s="564">
        <v>12</v>
      </c>
      <c r="B93" s="594" t="s">
        <v>11</v>
      </c>
      <c r="C93" s="593" t="s">
        <v>298</v>
      </c>
      <c r="D93" s="551" t="s">
        <v>1276</v>
      </c>
      <c r="E93" s="564" t="s">
        <v>1313</v>
      </c>
      <c r="F93" s="564" t="s">
        <v>1327</v>
      </c>
      <c r="G93" s="564" t="s">
        <v>1328</v>
      </c>
      <c r="H93" s="564" t="s">
        <v>1329</v>
      </c>
    </row>
    <row r="94" spans="1:8" ht="23.25" customHeight="1">
      <c r="A94" s="564">
        <v>13</v>
      </c>
      <c r="B94" s="594" t="s">
        <v>11</v>
      </c>
      <c r="C94" s="593" t="s">
        <v>521</v>
      </c>
      <c r="D94" s="551" t="s">
        <v>1276</v>
      </c>
      <c r="E94" s="564" t="s">
        <v>1313</v>
      </c>
      <c r="F94" s="564" t="s">
        <v>1327</v>
      </c>
      <c r="G94" s="564" t="s">
        <v>1328</v>
      </c>
      <c r="H94" s="564" t="s">
        <v>1329</v>
      </c>
    </row>
    <row r="95" spans="1:8" ht="23.25" customHeight="1">
      <c r="A95" s="564">
        <v>14</v>
      </c>
      <c r="B95" s="594" t="s">
        <v>11</v>
      </c>
      <c r="C95" s="593" t="s">
        <v>585</v>
      </c>
      <c r="D95" s="551" t="s">
        <v>1276</v>
      </c>
      <c r="E95" s="564" t="s">
        <v>1313</v>
      </c>
      <c r="F95" s="564" t="s">
        <v>1327</v>
      </c>
      <c r="G95" s="564" t="s">
        <v>1328</v>
      </c>
      <c r="H95" s="564" t="s">
        <v>1329</v>
      </c>
    </row>
    <row r="96" spans="1:8" ht="23.25" customHeight="1">
      <c r="A96" s="564">
        <v>15</v>
      </c>
      <c r="B96" s="594" t="s">
        <v>11</v>
      </c>
      <c r="C96" s="593" t="s">
        <v>260</v>
      </c>
      <c r="D96" s="551" t="s">
        <v>1276</v>
      </c>
      <c r="E96" s="564" t="s">
        <v>1313</v>
      </c>
      <c r="F96" s="564" t="s">
        <v>1327</v>
      </c>
      <c r="G96" s="564" t="s">
        <v>1328</v>
      </c>
      <c r="H96" s="564" t="s">
        <v>1329</v>
      </c>
    </row>
    <row r="97" spans="1:8" ht="23.25" customHeight="1">
      <c r="A97" s="564">
        <v>16</v>
      </c>
      <c r="B97" s="594" t="s">
        <v>11</v>
      </c>
      <c r="C97" s="593" t="s">
        <v>1070</v>
      </c>
      <c r="D97" s="551" t="s">
        <v>1276</v>
      </c>
      <c r="E97" s="564" t="s">
        <v>1313</v>
      </c>
      <c r="F97" s="564" t="s">
        <v>1327</v>
      </c>
      <c r="G97" s="564" t="s">
        <v>1328</v>
      </c>
      <c r="H97" s="564" t="s">
        <v>1329</v>
      </c>
    </row>
    <row r="98" spans="1:8" ht="23.25" customHeight="1">
      <c r="A98" s="564">
        <v>1</v>
      </c>
      <c r="B98" s="594" t="s">
        <v>7</v>
      </c>
      <c r="C98" s="593" t="s">
        <v>49</v>
      </c>
      <c r="D98" s="551" t="s">
        <v>1254</v>
      </c>
      <c r="E98" s="564" t="s">
        <v>1313</v>
      </c>
      <c r="F98" s="564" t="s">
        <v>1330</v>
      </c>
      <c r="G98" s="564" t="s">
        <v>1315</v>
      </c>
      <c r="H98" s="564" t="s">
        <v>1316</v>
      </c>
    </row>
    <row r="99" spans="1:8" ht="23.25" customHeight="1">
      <c r="A99" s="564">
        <v>2</v>
      </c>
      <c r="B99" s="594" t="s">
        <v>7</v>
      </c>
      <c r="C99" s="593" t="s">
        <v>522</v>
      </c>
      <c r="D99" s="551" t="s">
        <v>1257</v>
      </c>
      <c r="E99" s="564" t="s">
        <v>1313</v>
      </c>
      <c r="F99" s="564" t="s">
        <v>1330</v>
      </c>
      <c r="G99" s="564" t="s">
        <v>1315</v>
      </c>
      <c r="H99" s="564" t="s">
        <v>1316</v>
      </c>
    </row>
    <row r="100" spans="1:8" ht="23.25" customHeight="1">
      <c r="A100" s="564">
        <v>3</v>
      </c>
      <c r="B100" s="594" t="s">
        <v>7</v>
      </c>
      <c r="C100" s="593" t="s">
        <v>523</v>
      </c>
      <c r="D100" s="550" t="s">
        <v>1257</v>
      </c>
      <c r="E100" s="564" t="s">
        <v>1313</v>
      </c>
      <c r="F100" s="564" t="s">
        <v>1330</v>
      </c>
      <c r="G100" s="564" t="s">
        <v>1315</v>
      </c>
      <c r="H100" s="564" t="s">
        <v>1316</v>
      </c>
    </row>
    <row r="101" spans="1:8" ht="23.25" customHeight="1">
      <c r="A101" s="564">
        <v>4</v>
      </c>
      <c r="B101" s="594" t="s">
        <v>7</v>
      </c>
      <c r="C101" s="593" t="s">
        <v>2</v>
      </c>
      <c r="D101" s="551" t="s">
        <v>1254</v>
      </c>
      <c r="E101" s="564" t="s">
        <v>1313</v>
      </c>
      <c r="F101" s="564" t="s">
        <v>1330</v>
      </c>
      <c r="G101" s="564" t="s">
        <v>1315</v>
      </c>
      <c r="H101" s="564" t="s">
        <v>1316</v>
      </c>
    </row>
    <row r="102" spans="1:8" ht="23.25" customHeight="1">
      <c r="A102" s="564">
        <v>5</v>
      </c>
      <c r="B102" s="594" t="s">
        <v>7</v>
      </c>
      <c r="C102" s="593" t="s">
        <v>299</v>
      </c>
      <c r="D102" s="550" t="s">
        <v>1259</v>
      </c>
      <c r="E102" s="564" t="s">
        <v>1313</v>
      </c>
      <c r="F102" s="564" t="s">
        <v>1330</v>
      </c>
      <c r="G102" s="564" t="s">
        <v>1315</v>
      </c>
      <c r="H102" s="564" t="s">
        <v>1316</v>
      </c>
    </row>
    <row r="103" spans="1:8" ht="23.25" customHeight="1">
      <c r="A103" s="564">
        <v>6</v>
      </c>
      <c r="B103" s="594" t="s">
        <v>7</v>
      </c>
      <c r="C103" s="593" t="s">
        <v>301</v>
      </c>
      <c r="D103" s="551" t="s">
        <v>1254</v>
      </c>
      <c r="E103" s="564" t="s">
        <v>1313</v>
      </c>
      <c r="F103" s="564" t="s">
        <v>1330</v>
      </c>
      <c r="G103" s="564" t="s">
        <v>1315</v>
      </c>
      <c r="H103" s="564" t="s">
        <v>1316</v>
      </c>
    </row>
    <row r="104" spans="1:8" ht="23.25" customHeight="1">
      <c r="A104" s="564">
        <v>7</v>
      </c>
      <c r="B104" s="594" t="s">
        <v>7</v>
      </c>
      <c r="C104" s="593" t="s">
        <v>300</v>
      </c>
      <c r="D104" s="551" t="s">
        <v>1259</v>
      </c>
      <c r="E104" s="564" t="s">
        <v>1313</v>
      </c>
      <c r="F104" s="564" t="s">
        <v>1330</v>
      </c>
      <c r="G104" s="564" t="s">
        <v>1315</v>
      </c>
      <c r="H104" s="564" t="s">
        <v>1316</v>
      </c>
    </row>
    <row r="105" spans="1:8" ht="23.25" customHeight="1">
      <c r="A105" s="564">
        <v>8</v>
      </c>
      <c r="B105" s="594" t="s">
        <v>7</v>
      </c>
      <c r="C105" s="593" t="s">
        <v>3</v>
      </c>
      <c r="D105" s="551" t="s">
        <v>1254</v>
      </c>
      <c r="E105" s="564" t="s">
        <v>1313</v>
      </c>
      <c r="F105" s="564" t="s">
        <v>1330</v>
      </c>
      <c r="G105" s="564" t="s">
        <v>1315</v>
      </c>
      <c r="H105" s="564" t="s">
        <v>1316</v>
      </c>
    </row>
    <row r="106" spans="1:8" ht="23.25" customHeight="1">
      <c r="A106" s="564">
        <v>9</v>
      </c>
      <c r="B106" s="594" t="s">
        <v>7</v>
      </c>
      <c r="C106" s="593" t="s">
        <v>414</v>
      </c>
      <c r="D106" s="551" t="s">
        <v>1259</v>
      </c>
      <c r="E106" s="564" t="s">
        <v>1313</v>
      </c>
      <c r="F106" s="564" t="s">
        <v>1330</v>
      </c>
      <c r="G106" s="564" t="s">
        <v>1315</v>
      </c>
      <c r="H106" s="564" t="s">
        <v>1316</v>
      </c>
    </row>
    <row r="107" spans="1:8" ht="23.25" customHeight="1">
      <c r="A107" s="564">
        <v>10</v>
      </c>
      <c r="B107" s="594" t="s">
        <v>7</v>
      </c>
      <c r="C107" s="593" t="s">
        <v>261</v>
      </c>
      <c r="D107" s="551" t="s">
        <v>1254</v>
      </c>
      <c r="E107" s="564" t="s">
        <v>1313</v>
      </c>
      <c r="F107" s="564" t="s">
        <v>1330</v>
      </c>
      <c r="G107" s="564" t="s">
        <v>1315</v>
      </c>
      <c r="H107" s="564" t="s">
        <v>1316</v>
      </c>
    </row>
    <row r="108" spans="1:8" ht="23.25" customHeight="1">
      <c r="A108" s="564">
        <v>11</v>
      </c>
      <c r="B108" s="594" t="s">
        <v>7</v>
      </c>
      <c r="C108" s="593" t="s">
        <v>593</v>
      </c>
      <c r="D108" s="551" t="s">
        <v>1254</v>
      </c>
      <c r="E108" s="564" t="s">
        <v>1313</v>
      </c>
      <c r="F108" s="564" t="s">
        <v>1330</v>
      </c>
      <c r="G108" s="564" t="s">
        <v>1315</v>
      </c>
      <c r="H108" s="564" t="s">
        <v>1316</v>
      </c>
    </row>
    <row r="109" spans="1:8" ht="23.25" customHeight="1">
      <c r="A109" s="564">
        <v>12</v>
      </c>
      <c r="B109" s="594" t="s">
        <v>7</v>
      </c>
      <c r="C109" s="593" t="s">
        <v>472</v>
      </c>
      <c r="D109" s="551" t="s">
        <v>1259</v>
      </c>
      <c r="E109" s="564" t="s">
        <v>1313</v>
      </c>
      <c r="F109" s="564" t="s">
        <v>1330</v>
      </c>
      <c r="G109" s="564" t="s">
        <v>1315</v>
      </c>
      <c r="H109" s="564" t="s">
        <v>1316</v>
      </c>
    </row>
    <row r="110" spans="1:8" ht="23.25" customHeight="1">
      <c r="A110" s="564">
        <v>13</v>
      </c>
      <c r="B110" s="594" t="s">
        <v>7</v>
      </c>
      <c r="C110" s="593" t="s">
        <v>102</v>
      </c>
      <c r="D110" s="551" t="s">
        <v>1254</v>
      </c>
      <c r="E110" s="564" t="s">
        <v>1313</v>
      </c>
      <c r="F110" s="564" t="s">
        <v>1330</v>
      </c>
      <c r="G110" s="564" t="s">
        <v>1315</v>
      </c>
      <c r="H110" s="564" t="s">
        <v>1316</v>
      </c>
    </row>
    <row r="111" spans="1:8" ht="23.25" customHeight="1">
      <c r="A111" s="564">
        <v>14</v>
      </c>
      <c r="B111" s="594" t="s">
        <v>7</v>
      </c>
      <c r="C111" s="593" t="s">
        <v>471</v>
      </c>
      <c r="D111" s="551" t="s">
        <v>1254</v>
      </c>
      <c r="E111" s="564" t="s">
        <v>1313</v>
      </c>
      <c r="F111" s="564" t="s">
        <v>1330</v>
      </c>
      <c r="G111" s="564" t="s">
        <v>1315</v>
      </c>
      <c r="H111" s="564" t="s">
        <v>1316</v>
      </c>
    </row>
    <row r="112" spans="1:8" ht="23.25" customHeight="1">
      <c r="A112" s="564">
        <v>15</v>
      </c>
      <c r="B112" s="594" t="s">
        <v>7</v>
      </c>
      <c r="C112" s="593" t="s">
        <v>985</v>
      </c>
      <c r="D112" s="551" t="s">
        <v>1254</v>
      </c>
      <c r="E112" s="564" t="s">
        <v>1313</v>
      </c>
      <c r="F112" s="564" t="s">
        <v>1330</v>
      </c>
      <c r="G112" s="564" t="s">
        <v>1315</v>
      </c>
      <c r="H112" s="564" t="s">
        <v>1316</v>
      </c>
    </row>
    <row r="113" spans="1:8" ht="23.25" customHeight="1">
      <c r="A113" s="564">
        <v>16</v>
      </c>
      <c r="B113" s="594" t="s">
        <v>7</v>
      </c>
      <c r="C113" s="593" t="s">
        <v>1089</v>
      </c>
      <c r="D113" s="551" t="s">
        <v>1254</v>
      </c>
      <c r="E113" s="564" t="s">
        <v>1313</v>
      </c>
      <c r="F113" s="564" t="s">
        <v>1330</v>
      </c>
      <c r="G113" s="564" t="s">
        <v>1315</v>
      </c>
      <c r="H113" s="564" t="s">
        <v>1316</v>
      </c>
    </row>
    <row r="114" spans="1:8" ht="23.25" customHeight="1">
      <c r="A114" s="564">
        <v>17</v>
      </c>
      <c r="B114" s="594" t="s">
        <v>7</v>
      </c>
      <c r="C114" s="593" t="s">
        <v>986</v>
      </c>
      <c r="D114" s="550" t="s">
        <v>1254</v>
      </c>
      <c r="E114" s="564" t="s">
        <v>1313</v>
      </c>
      <c r="F114" s="564" t="s">
        <v>1330</v>
      </c>
      <c r="G114" s="564" t="s">
        <v>1315</v>
      </c>
      <c r="H114" s="564" t="s">
        <v>1316</v>
      </c>
    </row>
    <row r="115" spans="1:8" ht="23.25" customHeight="1">
      <c r="A115" s="564">
        <v>18</v>
      </c>
      <c r="B115" s="594" t="s">
        <v>7</v>
      </c>
      <c r="C115" s="593" t="s">
        <v>1097</v>
      </c>
      <c r="D115" s="551" t="s">
        <v>1259</v>
      </c>
      <c r="E115" s="564" t="s">
        <v>1313</v>
      </c>
      <c r="F115" s="564" t="s">
        <v>1330</v>
      </c>
      <c r="G115" s="564" t="s">
        <v>1315</v>
      </c>
      <c r="H115" s="564" t="s">
        <v>1316</v>
      </c>
    </row>
    <row r="116" spans="1:8" ht="23.25" customHeight="1">
      <c r="A116" s="564">
        <v>19</v>
      </c>
      <c r="B116" s="594" t="s">
        <v>7</v>
      </c>
      <c r="C116" s="593" t="s">
        <v>1096</v>
      </c>
      <c r="D116" s="550" t="s">
        <v>1259</v>
      </c>
      <c r="E116" s="564" t="s">
        <v>1313</v>
      </c>
      <c r="F116" s="564" t="s">
        <v>1330</v>
      </c>
      <c r="G116" s="564" t="s">
        <v>1315</v>
      </c>
      <c r="H116" s="564" t="s">
        <v>1316</v>
      </c>
    </row>
    <row r="117" spans="1:8" ht="23.25" customHeight="1">
      <c r="A117" s="564">
        <v>20</v>
      </c>
      <c r="B117" s="594" t="s">
        <v>7</v>
      </c>
      <c r="C117" s="593" t="s">
        <v>50</v>
      </c>
      <c r="D117" s="551" t="s">
        <v>1254</v>
      </c>
      <c r="E117" s="564" t="s">
        <v>1313</v>
      </c>
      <c r="F117" s="564" t="s">
        <v>1330</v>
      </c>
      <c r="G117" s="564" t="s">
        <v>1315</v>
      </c>
      <c r="H117" s="564" t="s">
        <v>1316</v>
      </c>
    </row>
    <row r="118" spans="1:8" ht="23.25" customHeight="1">
      <c r="A118" s="564">
        <v>1</v>
      </c>
      <c r="B118" s="594" t="s">
        <v>12</v>
      </c>
      <c r="C118" s="593" t="s">
        <v>49</v>
      </c>
      <c r="D118" s="551" t="s">
        <v>1282</v>
      </c>
      <c r="E118" s="564" t="s">
        <v>1313</v>
      </c>
      <c r="F118" s="564" t="s">
        <v>1327</v>
      </c>
      <c r="G118" s="564" t="s">
        <v>1328</v>
      </c>
      <c r="H118" s="564" t="s">
        <v>1329</v>
      </c>
    </row>
    <row r="119" spans="1:8" ht="23.25" customHeight="1">
      <c r="A119" s="564">
        <v>2</v>
      </c>
      <c r="B119" s="594" t="s">
        <v>12</v>
      </c>
      <c r="C119" s="593" t="s">
        <v>523</v>
      </c>
      <c r="D119" s="551" t="s">
        <v>1282</v>
      </c>
      <c r="E119" s="564" t="s">
        <v>1313</v>
      </c>
      <c r="F119" s="564" t="s">
        <v>1327</v>
      </c>
      <c r="G119" s="564" t="s">
        <v>1328</v>
      </c>
      <c r="H119" s="564" t="s">
        <v>1329</v>
      </c>
    </row>
    <row r="120" spans="1:8" ht="23.25" customHeight="1">
      <c r="A120" s="564">
        <v>3</v>
      </c>
      <c r="B120" s="594" t="s">
        <v>12</v>
      </c>
      <c r="C120" s="593" t="s">
        <v>300</v>
      </c>
      <c r="D120" s="551" t="s">
        <v>1282</v>
      </c>
      <c r="E120" s="564" t="s">
        <v>1313</v>
      </c>
      <c r="F120" s="564" t="s">
        <v>1327</v>
      </c>
      <c r="G120" s="564" t="s">
        <v>1328</v>
      </c>
      <c r="H120" s="564" t="s">
        <v>1329</v>
      </c>
    </row>
    <row r="121" spans="1:8" ht="23.25" customHeight="1">
      <c r="A121" s="564">
        <v>4</v>
      </c>
      <c r="B121" s="594" t="s">
        <v>12</v>
      </c>
      <c r="C121" s="593" t="s">
        <v>175</v>
      </c>
      <c r="D121" s="551" t="s">
        <v>1282</v>
      </c>
      <c r="E121" s="564" t="s">
        <v>1313</v>
      </c>
      <c r="F121" s="564" t="s">
        <v>1327</v>
      </c>
      <c r="G121" s="564" t="s">
        <v>1328</v>
      </c>
      <c r="H121" s="564" t="s">
        <v>1329</v>
      </c>
    </row>
    <row r="122" spans="1:8" ht="23.25" customHeight="1">
      <c r="A122" s="564">
        <v>5</v>
      </c>
      <c r="B122" s="594" t="s">
        <v>12</v>
      </c>
      <c r="C122" s="593" t="s">
        <v>216</v>
      </c>
      <c r="D122" s="551" t="s">
        <v>1282</v>
      </c>
      <c r="E122" s="564" t="s">
        <v>1313</v>
      </c>
      <c r="F122" s="564" t="s">
        <v>1327</v>
      </c>
      <c r="G122" s="564" t="s">
        <v>1328</v>
      </c>
      <c r="H122" s="564" t="s">
        <v>1329</v>
      </c>
    </row>
    <row r="123" spans="1:8" ht="23.25" customHeight="1">
      <c r="A123" s="564">
        <v>6</v>
      </c>
      <c r="B123" s="594" t="s">
        <v>12</v>
      </c>
      <c r="C123" s="593" t="s">
        <v>414</v>
      </c>
      <c r="D123" s="551" t="s">
        <v>1282</v>
      </c>
      <c r="E123" s="564" t="s">
        <v>1313</v>
      </c>
      <c r="F123" s="564" t="s">
        <v>1327</v>
      </c>
      <c r="G123" s="564" t="s">
        <v>1328</v>
      </c>
      <c r="H123" s="564" t="s">
        <v>1329</v>
      </c>
    </row>
    <row r="124" spans="1:8" ht="23.25" customHeight="1">
      <c r="A124" s="564">
        <v>7</v>
      </c>
      <c r="B124" s="594" t="s">
        <v>12</v>
      </c>
      <c r="C124" s="593" t="s">
        <v>261</v>
      </c>
      <c r="D124" s="551" t="s">
        <v>1282</v>
      </c>
      <c r="E124" s="564" t="s">
        <v>1313</v>
      </c>
      <c r="F124" s="564" t="s">
        <v>1327</v>
      </c>
      <c r="G124" s="564" t="s">
        <v>1328</v>
      </c>
      <c r="H124" s="564" t="s">
        <v>1329</v>
      </c>
    </row>
    <row r="125" spans="1:8" ht="23.25" customHeight="1">
      <c r="A125" s="564">
        <v>8</v>
      </c>
      <c r="B125" s="594" t="s">
        <v>12</v>
      </c>
      <c r="C125" s="593" t="s">
        <v>472</v>
      </c>
      <c r="D125" s="551" t="s">
        <v>1282</v>
      </c>
      <c r="E125" s="564" t="s">
        <v>1313</v>
      </c>
      <c r="F125" s="564" t="s">
        <v>1327</v>
      </c>
      <c r="G125" s="564" t="s">
        <v>1328</v>
      </c>
      <c r="H125" s="564" t="s">
        <v>1329</v>
      </c>
    </row>
    <row r="126" spans="1:8" ht="23.25" customHeight="1">
      <c r="A126" s="564">
        <v>9</v>
      </c>
      <c r="B126" s="594" t="s">
        <v>12</v>
      </c>
      <c r="C126" s="593" t="s">
        <v>399</v>
      </c>
      <c r="D126" s="551" t="s">
        <v>1282</v>
      </c>
      <c r="E126" s="564" t="s">
        <v>1313</v>
      </c>
      <c r="F126" s="564" t="s">
        <v>1327</v>
      </c>
      <c r="G126" s="564" t="s">
        <v>1328</v>
      </c>
      <c r="H126" s="564" t="s">
        <v>1329</v>
      </c>
    </row>
    <row r="127" spans="1:8" ht="23.25" customHeight="1">
      <c r="A127" s="564">
        <v>10</v>
      </c>
      <c r="B127" s="594" t="s">
        <v>12</v>
      </c>
      <c r="C127" s="593" t="s">
        <v>102</v>
      </c>
      <c r="D127" s="551" t="s">
        <v>1282</v>
      </c>
      <c r="E127" s="564" t="s">
        <v>1313</v>
      </c>
      <c r="F127" s="564" t="s">
        <v>1327</v>
      </c>
      <c r="G127" s="564" t="s">
        <v>1328</v>
      </c>
      <c r="H127" s="564" t="s">
        <v>1329</v>
      </c>
    </row>
    <row r="128" spans="1:8" ht="23.25" customHeight="1">
      <c r="A128" s="564">
        <v>11</v>
      </c>
      <c r="B128" s="594" t="s">
        <v>12</v>
      </c>
      <c r="C128" s="593" t="s">
        <v>986</v>
      </c>
      <c r="D128" s="550" t="s">
        <v>1282</v>
      </c>
      <c r="E128" s="564" t="s">
        <v>1313</v>
      </c>
      <c r="F128" s="564" t="s">
        <v>1327</v>
      </c>
      <c r="G128" s="564" t="s">
        <v>1328</v>
      </c>
      <c r="H128" s="564" t="s">
        <v>1329</v>
      </c>
    </row>
    <row r="129" spans="1:8" ht="23.25" customHeight="1">
      <c r="A129" s="564">
        <v>12</v>
      </c>
      <c r="B129" s="594" t="s">
        <v>12</v>
      </c>
      <c r="C129" s="593" t="s">
        <v>415</v>
      </c>
      <c r="D129" s="551" t="s">
        <v>1282</v>
      </c>
      <c r="E129" s="564" t="s">
        <v>1313</v>
      </c>
      <c r="F129" s="564" t="s">
        <v>1327</v>
      </c>
      <c r="G129" s="564" t="s">
        <v>1328</v>
      </c>
      <c r="H129" s="564" t="s">
        <v>1329</v>
      </c>
    </row>
    <row r="130" spans="1:8" ht="23.25" customHeight="1">
      <c r="A130" s="564">
        <v>1</v>
      </c>
      <c r="B130" s="591" t="s">
        <v>616</v>
      </c>
      <c r="C130" s="590" t="s">
        <v>49</v>
      </c>
      <c r="D130" s="564" t="s">
        <v>1250</v>
      </c>
      <c r="E130" s="564" t="s">
        <v>1331</v>
      </c>
      <c r="F130" s="564" t="s">
        <v>1317</v>
      </c>
      <c r="G130" s="564" t="s">
        <v>1318</v>
      </c>
      <c r="H130" s="564" t="s">
        <v>1320</v>
      </c>
    </row>
    <row r="131" spans="1:8" ht="23.25" customHeight="1">
      <c r="A131" s="564">
        <v>2</v>
      </c>
      <c r="B131" s="591" t="s">
        <v>616</v>
      </c>
      <c r="C131" s="590" t="s">
        <v>473</v>
      </c>
      <c r="D131" s="589" t="s">
        <v>1245</v>
      </c>
      <c r="E131" s="564" t="s">
        <v>1331</v>
      </c>
      <c r="F131" s="564" t="s">
        <v>1317</v>
      </c>
      <c r="G131" s="564" t="s">
        <v>1318</v>
      </c>
      <c r="H131" s="564" t="s">
        <v>1320</v>
      </c>
    </row>
    <row r="132" spans="1:8" ht="23.25" customHeight="1">
      <c r="A132" s="564">
        <v>3</v>
      </c>
      <c r="B132" s="591" t="s">
        <v>616</v>
      </c>
      <c r="C132" s="590" t="s">
        <v>681</v>
      </c>
      <c r="D132" s="589" t="s">
        <v>1245</v>
      </c>
      <c r="E132" s="564" t="s">
        <v>1331</v>
      </c>
      <c r="F132" s="564" t="s">
        <v>1317</v>
      </c>
      <c r="G132" s="564" t="s">
        <v>1318</v>
      </c>
      <c r="H132" s="564" t="s">
        <v>1320</v>
      </c>
    </row>
    <row r="133" spans="1:8" ht="23.25" customHeight="1">
      <c r="A133" s="564">
        <v>4</v>
      </c>
      <c r="B133" s="591" t="s">
        <v>616</v>
      </c>
      <c r="C133" s="590" t="s">
        <v>399</v>
      </c>
      <c r="D133" s="589" t="s">
        <v>1245</v>
      </c>
      <c r="E133" s="564" t="s">
        <v>1331</v>
      </c>
      <c r="F133" s="564" t="s">
        <v>1317</v>
      </c>
      <c r="G133" s="564" t="s">
        <v>1318</v>
      </c>
      <c r="H133" s="564" t="s">
        <v>1320</v>
      </c>
    </row>
    <row r="134" spans="1:8" ht="23.25" customHeight="1">
      <c r="A134" s="564">
        <v>5</v>
      </c>
      <c r="B134" s="591" t="s">
        <v>616</v>
      </c>
      <c r="C134" s="590" t="s">
        <v>986</v>
      </c>
      <c r="D134" s="564" t="s">
        <v>1250</v>
      </c>
      <c r="E134" s="564" t="s">
        <v>1331</v>
      </c>
      <c r="F134" s="564" t="s">
        <v>1317</v>
      </c>
      <c r="G134" s="564" t="s">
        <v>1318</v>
      </c>
      <c r="H134" s="564" t="s">
        <v>1320</v>
      </c>
    </row>
    <row r="135" spans="1:8" ht="23.25" customHeight="1">
      <c r="A135" s="564">
        <v>6</v>
      </c>
      <c r="B135" s="591" t="s">
        <v>616</v>
      </c>
      <c r="C135" s="590" t="s">
        <v>103</v>
      </c>
      <c r="D135" s="592" t="s">
        <v>1245</v>
      </c>
      <c r="E135" s="564" t="s">
        <v>1331</v>
      </c>
      <c r="F135" s="564" t="s">
        <v>1317</v>
      </c>
      <c r="G135" s="564" t="s">
        <v>1318</v>
      </c>
      <c r="H135" s="564" t="s">
        <v>1320</v>
      </c>
    </row>
    <row r="136" spans="1:8" ht="23.25" customHeight="1">
      <c r="A136" s="564">
        <v>7</v>
      </c>
      <c r="B136" s="591" t="s">
        <v>616</v>
      </c>
      <c r="C136" s="590" t="s">
        <v>586</v>
      </c>
      <c r="D136" s="589" t="s">
        <v>1245</v>
      </c>
      <c r="E136" s="564" t="s">
        <v>1331</v>
      </c>
      <c r="F136" s="564" t="s">
        <v>1317</v>
      </c>
      <c r="G136" s="564" t="s">
        <v>1318</v>
      </c>
      <c r="H136" s="564" t="s">
        <v>1320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5" orientation="landscape" r:id="rId1"/>
  <rowBreaks count="2" manualBreakCount="2">
    <brk id="28" max="7" man="1"/>
    <brk id="55" max="7" man="1"/>
  </rowBreaks>
</worksheet>
</file>

<file path=xl/worksheets/sheet68.xml><?xml version="1.0" encoding="utf-8"?>
<worksheet xmlns="http://schemas.openxmlformats.org/spreadsheetml/2006/main" xmlns:r="http://schemas.openxmlformats.org/officeDocument/2006/relationships">
  <dimension ref="A1:O11"/>
  <sheetViews>
    <sheetView view="pageBreakPreview" zoomScale="87" zoomScaleSheetLayoutView="87" workbookViewId="0">
      <selection activeCell="I4" sqref="I4"/>
    </sheetView>
  </sheetViews>
  <sheetFormatPr defaultRowHeight="15"/>
  <cols>
    <col min="1" max="1" width="4.5703125" style="600" customWidth="1"/>
    <col min="2" max="2" width="14.28515625" style="600" customWidth="1"/>
    <col min="3" max="3" width="18.28515625" style="604" customWidth="1"/>
    <col min="4" max="4" width="11.140625" style="601" bestFit="1" customWidth="1"/>
    <col min="5" max="5" width="13.5703125" style="601" bestFit="1" customWidth="1"/>
    <col min="6" max="6" width="11" style="600" customWidth="1"/>
    <col min="7" max="7" width="13.140625" style="600" customWidth="1"/>
    <col min="8" max="10" width="10.28515625" style="603" customWidth="1"/>
    <col min="11" max="11" width="11.5703125" style="603" customWidth="1"/>
    <col min="12" max="12" width="19.85546875" style="602" bestFit="1" customWidth="1"/>
    <col min="13" max="13" width="12.140625" style="601" bestFit="1" customWidth="1"/>
    <col min="14" max="14" width="15.85546875" style="601" customWidth="1"/>
    <col min="15" max="15" width="11.28515625" style="600" hidden="1" customWidth="1"/>
    <col min="16" max="16384" width="9.140625" style="600"/>
  </cols>
  <sheetData>
    <row r="1" spans="1:15" ht="30" customHeight="1">
      <c r="A1" s="806" t="s">
        <v>1381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</row>
    <row r="2" spans="1:15" s="618" customFormat="1" ht="69.75" customHeight="1">
      <c r="A2" s="619" t="s">
        <v>302</v>
      </c>
      <c r="B2" s="619" t="s">
        <v>1332</v>
      </c>
      <c r="C2" s="619" t="s">
        <v>1333</v>
      </c>
      <c r="D2" s="619" t="s">
        <v>1334</v>
      </c>
      <c r="E2" s="619" t="s">
        <v>1335</v>
      </c>
      <c r="F2" s="619" t="s">
        <v>1336</v>
      </c>
      <c r="G2" s="619" t="s">
        <v>1337</v>
      </c>
      <c r="H2" s="619" t="s">
        <v>1338</v>
      </c>
      <c r="I2" s="619" t="s">
        <v>1339</v>
      </c>
      <c r="J2" s="619" t="s">
        <v>1340</v>
      </c>
      <c r="K2" s="619" t="s">
        <v>1341</v>
      </c>
      <c r="L2" s="619" t="s">
        <v>1342</v>
      </c>
      <c r="M2" s="619" t="s">
        <v>1343</v>
      </c>
      <c r="N2" s="619" t="s">
        <v>1344</v>
      </c>
      <c r="O2" s="619"/>
    </row>
    <row r="3" spans="1:15" s="616" customFormat="1" ht="31.5" customHeight="1">
      <c r="A3" s="589">
        <v>1</v>
      </c>
      <c r="B3" s="589" t="s">
        <v>1345</v>
      </c>
      <c r="C3" s="597" t="s">
        <v>101</v>
      </c>
      <c r="D3" s="612">
        <v>614</v>
      </c>
      <c r="E3" s="612" t="s">
        <v>606</v>
      </c>
      <c r="F3" s="615" t="s">
        <v>1346</v>
      </c>
      <c r="G3" s="612" t="s">
        <v>1347</v>
      </c>
      <c r="H3" s="612"/>
      <c r="I3" s="612" t="s">
        <v>1348</v>
      </c>
      <c r="J3" s="612"/>
      <c r="K3" s="589" t="s">
        <v>1349</v>
      </c>
      <c r="L3" s="612" t="s">
        <v>1350</v>
      </c>
      <c r="M3" s="611" t="s">
        <v>1213</v>
      </c>
      <c r="N3" s="610" t="s">
        <v>1217</v>
      </c>
      <c r="O3" s="617" t="e">
        <f>L3-M3</f>
        <v>#VALUE!</v>
      </c>
    </row>
    <row r="4" spans="1:15" s="616" customFormat="1" ht="31.5" customHeight="1">
      <c r="A4" s="589">
        <v>2</v>
      </c>
      <c r="B4" s="589" t="s">
        <v>1345</v>
      </c>
      <c r="C4" s="597" t="s">
        <v>414</v>
      </c>
      <c r="D4" s="612">
        <v>609</v>
      </c>
      <c r="E4" s="612" t="s">
        <v>606</v>
      </c>
      <c r="F4" s="615" t="s">
        <v>1346</v>
      </c>
      <c r="G4" s="612" t="s">
        <v>1347</v>
      </c>
      <c r="H4" s="612"/>
      <c r="I4" s="612"/>
      <c r="J4" s="612"/>
      <c r="K4" s="612" t="s">
        <v>1349</v>
      </c>
      <c r="L4" s="612" t="s">
        <v>1350</v>
      </c>
      <c r="M4" s="611" t="s">
        <v>1213</v>
      </c>
      <c r="N4" s="610" t="s">
        <v>1217</v>
      </c>
      <c r="O4" s="617" t="e">
        <f>L4-M4</f>
        <v>#VALUE!</v>
      </c>
    </row>
    <row r="5" spans="1:15" s="608" customFormat="1" ht="31.5" customHeight="1">
      <c r="A5" s="589">
        <v>3</v>
      </c>
      <c r="B5" s="589" t="s">
        <v>1345</v>
      </c>
      <c r="C5" s="597" t="s">
        <v>261</v>
      </c>
      <c r="D5" s="612">
        <v>615</v>
      </c>
      <c r="E5" s="612" t="s">
        <v>606</v>
      </c>
      <c r="F5" s="615" t="s">
        <v>1346</v>
      </c>
      <c r="G5" s="612" t="s">
        <v>1347</v>
      </c>
      <c r="H5" s="613"/>
      <c r="I5" s="614" t="s">
        <v>1348</v>
      </c>
      <c r="J5" s="613"/>
      <c r="K5" s="613" t="s">
        <v>1349</v>
      </c>
      <c r="L5" s="612" t="s">
        <v>1350</v>
      </c>
      <c r="M5" s="611" t="s">
        <v>1213</v>
      </c>
      <c r="N5" s="610" t="s">
        <v>1217</v>
      </c>
      <c r="O5" s="609" t="e">
        <f>L5-M5</f>
        <v>#VALUE!</v>
      </c>
    </row>
    <row r="7" spans="1:15">
      <c r="A7" s="606" t="s">
        <v>1351</v>
      </c>
      <c r="B7" s="606"/>
      <c r="C7" s="606"/>
      <c r="D7" s="606"/>
      <c r="E7" s="605"/>
    </row>
    <row r="8" spans="1:15">
      <c r="A8" s="606" t="s">
        <v>1352</v>
      </c>
      <c r="B8" s="606"/>
      <c r="C8" s="606"/>
      <c r="D8" s="606"/>
      <c r="E8" s="605"/>
    </row>
    <row r="9" spans="1:15">
      <c r="A9" s="606" t="s">
        <v>1353</v>
      </c>
      <c r="B9" s="606"/>
      <c r="C9" s="606"/>
      <c r="D9" s="606"/>
      <c r="E9" s="605"/>
    </row>
    <row r="10" spans="1:15">
      <c r="A10" s="606" t="s">
        <v>1354</v>
      </c>
      <c r="B10" s="606"/>
      <c r="C10" s="606"/>
      <c r="D10" s="606"/>
      <c r="E10" s="605"/>
    </row>
    <row r="11" spans="1:15">
      <c r="A11" s="607" t="s">
        <v>1355</v>
      </c>
      <c r="B11" s="606"/>
      <c r="C11" s="606"/>
      <c r="D11" s="606"/>
      <c r="E11" s="605"/>
    </row>
  </sheetData>
  <mergeCells count="1"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O153"/>
  <sheetViews>
    <sheetView view="pageBreakPreview" zoomScale="85" zoomScaleSheetLayoutView="85" workbookViewId="0">
      <selection sqref="A1:O1"/>
    </sheetView>
  </sheetViews>
  <sheetFormatPr defaultRowHeight="14.25"/>
  <cols>
    <col min="1" max="1" width="4.5703125" style="602" customWidth="1"/>
    <col min="2" max="2" width="12" style="602" customWidth="1"/>
    <col min="3" max="3" width="19.85546875" style="621" customWidth="1"/>
    <col min="4" max="4" width="11.140625" style="603" bestFit="1" customWidth="1"/>
    <col min="5" max="5" width="14.140625" style="620" bestFit="1" customWidth="1"/>
    <col min="6" max="6" width="13.5703125" style="620" customWidth="1"/>
    <col min="7" max="7" width="13.140625" style="602" customWidth="1"/>
    <col min="8" max="8" width="9.42578125" style="602" customWidth="1"/>
    <col min="9" max="9" width="11.28515625" style="602" customWidth="1"/>
    <col min="10" max="10" width="10.85546875" style="602" customWidth="1"/>
    <col min="11" max="11" width="11.140625" style="602" customWidth="1"/>
    <col min="12" max="12" width="14.7109375" style="602" customWidth="1"/>
    <col min="13" max="13" width="12.42578125" style="603" customWidth="1"/>
    <col min="14" max="14" width="14.7109375" style="603" customWidth="1"/>
    <col min="15" max="15" width="11.28515625" style="602" hidden="1" customWidth="1"/>
    <col min="16" max="16384" width="9.140625" style="602"/>
  </cols>
  <sheetData>
    <row r="1" spans="1:15" ht="22.5" customHeight="1">
      <c r="A1" s="801" t="s">
        <v>1380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</row>
    <row r="2" spans="1:15" s="622" customFormat="1" ht="59.25" customHeight="1">
      <c r="A2" s="637" t="s">
        <v>302</v>
      </c>
      <c r="B2" s="637" t="s">
        <v>1332</v>
      </c>
      <c r="C2" s="637" t="s">
        <v>1333</v>
      </c>
      <c r="D2" s="637" t="s">
        <v>1334</v>
      </c>
      <c r="E2" s="637" t="s">
        <v>1356</v>
      </c>
      <c r="F2" s="637" t="s">
        <v>1336</v>
      </c>
      <c r="G2" s="637" t="s">
        <v>1337</v>
      </c>
      <c r="H2" s="637" t="s">
        <v>1338</v>
      </c>
      <c r="I2" s="637" t="s">
        <v>1339</v>
      </c>
      <c r="J2" s="637" t="s">
        <v>1340</v>
      </c>
      <c r="K2" s="637" t="s">
        <v>1357</v>
      </c>
      <c r="L2" s="637" t="s">
        <v>1342</v>
      </c>
      <c r="M2" s="637" t="s">
        <v>1358</v>
      </c>
      <c r="N2" s="637" t="s">
        <v>1359</v>
      </c>
      <c r="O2" s="637"/>
    </row>
    <row r="3" spans="1:15" s="625" customFormat="1" ht="20.25" customHeight="1">
      <c r="A3" s="589">
        <v>1</v>
      </c>
      <c r="B3" s="589" t="s">
        <v>1345</v>
      </c>
      <c r="C3" s="597" t="s">
        <v>727</v>
      </c>
      <c r="D3" s="589">
        <v>991</v>
      </c>
      <c r="E3" s="612" t="s">
        <v>6</v>
      </c>
      <c r="F3" s="564" t="s">
        <v>1360</v>
      </c>
      <c r="G3" s="612" t="s">
        <v>1347</v>
      </c>
      <c r="H3" s="612"/>
      <c r="I3" s="612"/>
      <c r="J3" s="612"/>
      <c r="K3" s="612" t="s">
        <v>1349</v>
      </c>
      <c r="L3" s="612" t="s">
        <v>1350</v>
      </c>
      <c r="M3" s="628" t="s">
        <v>1229</v>
      </c>
      <c r="N3" s="628" t="s">
        <v>1230</v>
      </c>
      <c r="O3" s="630" t="e">
        <f>L3-#REF!</f>
        <v>#VALUE!</v>
      </c>
    </row>
    <row r="4" spans="1:15" s="625" customFormat="1" ht="20.25" customHeight="1">
      <c r="A4" s="589">
        <v>2</v>
      </c>
      <c r="B4" s="589" t="s">
        <v>1345</v>
      </c>
      <c r="C4" s="597" t="s">
        <v>49</v>
      </c>
      <c r="D4" s="589">
        <v>632</v>
      </c>
      <c r="E4" s="612" t="s">
        <v>6</v>
      </c>
      <c r="F4" s="564" t="s">
        <v>1360</v>
      </c>
      <c r="G4" s="612" t="s">
        <v>1347</v>
      </c>
      <c r="H4" s="612"/>
      <c r="I4" s="612"/>
      <c r="J4" s="612"/>
      <c r="K4" s="628" t="s">
        <v>1349</v>
      </c>
      <c r="L4" s="612" t="s">
        <v>1350</v>
      </c>
      <c r="M4" s="551" t="s">
        <v>1237</v>
      </c>
      <c r="N4" s="627" t="s">
        <v>1238</v>
      </c>
      <c r="O4" s="630" t="e">
        <f>L4-#REF!</f>
        <v>#VALUE!</v>
      </c>
    </row>
    <row r="5" spans="1:15" s="625" customFormat="1" ht="20.25" customHeight="1">
      <c r="A5" s="589">
        <v>3</v>
      </c>
      <c r="B5" s="589" t="s">
        <v>1345</v>
      </c>
      <c r="C5" s="597" t="s">
        <v>522</v>
      </c>
      <c r="D5" s="589">
        <v>617</v>
      </c>
      <c r="E5" s="612" t="s">
        <v>6</v>
      </c>
      <c r="F5" s="564" t="s">
        <v>1360</v>
      </c>
      <c r="G5" s="612" t="s">
        <v>1347</v>
      </c>
      <c r="H5" s="612"/>
      <c r="I5" s="612"/>
      <c r="J5" s="612"/>
      <c r="K5" s="628" t="s">
        <v>1349</v>
      </c>
      <c r="L5" s="612" t="s">
        <v>1350</v>
      </c>
      <c r="M5" s="551" t="s">
        <v>1236</v>
      </c>
      <c r="N5" s="628" t="s">
        <v>1230</v>
      </c>
      <c r="O5" s="630" t="e">
        <f>L5-#REF!</f>
        <v>#VALUE!</v>
      </c>
    </row>
    <row r="6" spans="1:15" s="625" customFormat="1" ht="20.25" customHeight="1">
      <c r="A6" s="589">
        <v>4</v>
      </c>
      <c r="B6" s="589" t="s">
        <v>1345</v>
      </c>
      <c r="C6" s="597" t="s">
        <v>523</v>
      </c>
      <c r="D6" s="612">
        <v>630</v>
      </c>
      <c r="E6" s="612" t="s">
        <v>6</v>
      </c>
      <c r="F6" s="564" t="s">
        <v>1360</v>
      </c>
      <c r="G6" s="612" t="s">
        <v>1347</v>
      </c>
      <c r="H6" s="612"/>
      <c r="I6" s="612"/>
      <c r="J6" s="612"/>
      <c r="K6" s="589" t="s">
        <v>1349</v>
      </c>
      <c r="L6" s="612" t="s">
        <v>1350</v>
      </c>
      <c r="M6" s="550" t="s">
        <v>1237</v>
      </c>
      <c r="N6" s="627" t="s">
        <v>1238</v>
      </c>
      <c r="O6" s="630" t="e">
        <f>L6-#REF!</f>
        <v>#VALUE!</v>
      </c>
    </row>
    <row r="7" spans="1:15" s="625" customFormat="1" ht="20.25" customHeight="1">
      <c r="A7" s="589">
        <v>5</v>
      </c>
      <c r="B7" s="589" t="s">
        <v>1345</v>
      </c>
      <c r="C7" s="597" t="s">
        <v>507</v>
      </c>
      <c r="D7" s="612">
        <v>612</v>
      </c>
      <c r="E7" s="612" t="s">
        <v>6</v>
      </c>
      <c r="F7" s="564" t="s">
        <v>1360</v>
      </c>
      <c r="G7" s="612" t="s">
        <v>1347</v>
      </c>
      <c r="H7" s="612"/>
      <c r="I7" s="612"/>
      <c r="J7" s="612"/>
      <c r="K7" s="612" t="s">
        <v>1349</v>
      </c>
      <c r="L7" s="612" t="s">
        <v>1350</v>
      </c>
      <c r="M7" s="551" t="s">
        <v>1235</v>
      </c>
      <c r="N7" s="628" t="s">
        <v>1229</v>
      </c>
      <c r="O7" s="630" t="e">
        <f>L7-#REF!</f>
        <v>#VALUE!</v>
      </c>
    </row>
    <row r="8" spans="1:15" s="625" customFormat="1" ht="20.25" customHeight="1">
      <c r="A8" s="589">
        <v>6</v>
      </c>
      <c r="B8" s="589" t="s">
        <v>1345</v>
      </c>
      <c r="C8" s="597" t="s">
        <v>2</v>
      </c>
      <c r="D8" s="589">
        <v>610</v>
      </c>
      <c r="E8" s="612" t="s">
        <v>6</v>
      </c>
      <c r="F8" s="564" t="s">
        <v>1360</v>
      </c>
      <c r="G8" s="612" t="s">
        <v>1347</v>
      </c>
      <c r="H8" s="612"/>
      <c r="I8" s="612" t="s">
        <v>1348</v>
      </c>
      <c r="J8" s="612"/>
      <c r="K8" s="628" t="s">
        <v>1349</v>
      </c>
      <c r="L8" s="612" t="s">
        <v>1350</v>
      </c>
      <c r="M8" s="628" t="s">
        <v>1229</v>
      </c>
      <c r="N8" s="628" t="s">
        <v>1230</v>
      </c>
      <c r="O8" s="630" t="e">
        <f>L8-#REF!</f>
        <v>#VALUE!</v>
      </c>
    </row>
    <row r="9" spans="1:15" s="636" customFormat="1" ht="20.25" customHeight="1">
      <c r="A9" s="589">
        <v>7</v>
      </c>
      <c r="B9" s="589" t="s">
        <v>1345</v>
      </c>
      <c r="C9" s="597" t="s">
        <v>301</v>
      </c>
      <c r="D9" s="612">
        <v>629</v>
      </c>
      <c r="E9" s="612" t="s">
        <v>6</v>
      </c>
      <c r="F9" s="564" t="s">
        <v>1360</v>
      </c>
      <c r="G9" s="612" t="s">
        <v>1347</v>
      </c>
      <c r="H9" s="612"/>
      <c r="I9" s="612" t="s">
        <v>1348</v>
      </c>
      <c r="J9" s="612"/>
      <c r="K9" s="628" t="s">
        <v>1349</v>
      </c>
      <c r="L9" s="612" t="s">
        <v>1350</v>
      </c>
      <c r="M9" s="551" t="s">
        <v>1237</v>
      </c>
      <c r="N9" s="627" t="s">
        <v>1238</v>
      </c>
      <c r="O9" s="617" t="e">
        <f>L9-#REF!</f>
        <v>#VALUE!</v>
      </c>
    </row>
    <row r="10" spans="1:15" s="625" customFormat="1" ht="20.25" customHeight="1">
      <c r="A10" s="589">
        <v>8</v>
      </c>
      <c r="B10" s="589" t="s">
        <v>1345</v>
      </c>
      <c r="C10" s="597" t="s">
        <v>300</v>
      </c>
      <c r="D10" s="612">
        <v>613</v>
      </c>
      <c r="E10" s="612" t="s">
        <v>6</v>
      </c>
      <c r="F10" s="564" t="s">
        <v>1360</v>
      </c>
      <c r="G10" s="612" t="s">
        <v>1347</v>
      </c>
      <c r="H10" s="612"/>
      <c r="I10" s="612" t="s">
        <v>1348</v>
      </c>
      <c r="J10" s="612"/>
      <c r="K10" s="589" t="s">
        <v>1349</v>
      </c>
      <c r="L10" s="612" t="s">
        <v>1350</v>
      </c>
      <c r="M10" s="551" t="s">
        <v>1240</v>
      </c>
      <c r="N10" s="551" t="s">
        <v>1241</v>
      </c>
      <c r="O10" s="630" t="e">
        <f>L10-#REF!</f>
        <v>#VALUE!</v>
      </c>
    </row>
    <row r="11" spans="1:15" s="625" customFormat="1" ht="20.25" customHeight="1">
      <c r="A11" s="589">
        <v>9</v>
      </c>
      <c r="B11" s="589" t="s">
        <v>1345</v>
      </c>
      <c r="C11" s="597" t="s">
        <v>175</v>
      </c>
      <c r="D11" s="612">
        <v>631</v>
      </c>
      <c r="E11" s="612" t="s">
        <v>6</v>
      </c>
      <c r="F11" s="564" t="s">
        <v>1360</v>
      </c>
      <c r="G11" s="612" t="s">
        <v>1347</v>
      </c>
      <c r="H11" s="612"/>
      <c r="I11" s="612"/>
      <c r="J11" s="612"/>
      <c r="K11" s="612" t="s">
        <v>1349</v>
      </c>
      <c r="L11" s="612" t="s">
        <v>1350</v>
      </c>
      <c r="M11" s="550" t="s">
        <v>1237</v>
      </c>
      <c r="N11" s="627" t="s">
        <v>1238</v>
      </c>
      <c r="O11" s="630" t="e">
        <f>L11-#REF!</f>
        <v>#VALUE!</v>
      </c>
    </row>
    <row r="12" spans="1:15" s="625" customFormat="1" ht="20.25" customHeight="1">
      <c r="A12" s="589">
        <v>10</v>
      </c>
      <c r="B12" s="589" t="s">
        <v>1345</v>
      </c>
      <c r="C12" s="597" t="s">
        <v>216</v>
      </c>
      <c r="D12" s="612">
        <v>623</v>
      </c>
      <c r="E12" s="612" t="s">
        <v>6</v>
      </c>
      <c r="F12" s="564" t="s">
        <v>1360</v>
      </c>
      <c r="G12" s="612" t="s">
        <v>1347</v>
      </c>
      <c r="H12" s="612"/>
      <c r="I12" s="612" t="s">
        <v>1348</v>
      </c>
      <c r="J12" s="612"/>
      <c r="K12" s="589" t="s">
        <v>1349</v>
      </c>
      <c r="L12" s="612" t="s">
        <v>1350</v>
      </c>
      <c r="M12" s="551" t="s">
        <v>1235</v>
      </c>
      <c r="N12" s="628" t="s">
        <v>1229</v>
      </c>
      <c r="O12" s="630" t="e">
        <f>L12-#REF!</f>
        <v>#VALUE!</v>
      </c>
    </row>
    <row r="13" spans="1:15" s="625" customFormat="1" ht="20.25" customHeight="1">
      <c r="A13" s="589">
        <v>11</v>
      </c>
      <c r="B13" s="589" t="s">
        <v>1345</v>
      </c>
      <c r="C13" s="597" t="s">
        <v>3</v>
      </c>
      <c r="D13" s="612">
        <v>800</v>
      </c>
      <c r="E13" s="612" t="s">
        <v>6</v>
      </c>
      <c r="F13" s="564" t="s">
        <v>1360</v>
      </c>
      <c r="G13" s="612" t="s">
        <v>1347</v>
      </c>
      <c r="H13" s="612"/>
      <c r="I13" s="612" t="s">
        <v>1348</v>
      </c>
      <c r="J13" s="612"/>
      <c r="K13" s="612" t="s">
        <v>1349</v>
      </c>
      <c r="L13" s="612" t="s">
        <v>1350</v>
      </c>
      <c r="M13" s="551" t="s">
        <v>1235</v>
      </c>
      <c r="N13" s="628" t="s">
        <v>1229</v>
      </c>
      <c r="O13" s="630" t="e">
        <f>L13-#REF!</f>
        <v>#VALUE!</v>
      </c>
    </row>
    <row r="14" spans="1:15" s="625" customFormat="1" ht="20.25" customHeight="1">
      <c r="A14" s="589">
        <v>12</v>
      </c>
      <c r="B14" s="589" t="s">
        <v>1345</v>
      </c>
      <c r="C14" s="597" t="s">
        <v>414</v>
      </c>
      <c r="D14" s="612">
        <v>609</v>
      </c>
      <c r="E14" s="612" t="s">
        <v>6</v>
      </c>
      <c r="F14" s="564" t="s">
        <v>1360</v>
      </c>
      <c r="G14" s="612" t="s">
        <v>1347</v>
      </c>
      <c r="H14" s="612"/>
      <c r="I14" s="612"/>
      <c r="J14" s="612"/>
      <c r="K14" s="629" t="s">
        <v>1349</v>
      </c>
      <c r="L14" s="612" t="s">
        <v>1350</v>
      </c>
      <c r="M14" s="551" t="s">
        <v>1237</v>
      </c>
      <c r="N14" s="627" t="s">
        <v>1238</v>
      </c>
      <c r="O14" s="630"/>
    </row>
    <row r="15" spans="1:15" s="625" customFormat="1" ht="20.25" customHeight="1">
      <c r="A15" s="589">
        <v>13</v>
      </c>
      <c r="B15" s="589" t="s">
        <v>1345</v>
      </c>
      <c r="C15" s="597" t="s">
        <v>213</v>
      </c>
      <c r="D15" s="612">
        <v>621</v>
      </c>
      <c r="E15" s="612" t="s">
        <v>6</v>
      </c>
      <c r="F15" s="564" t="s">
        <v>1360</v>
      </c>
      <c r="G15" s="612" t="s">
        <v>1347</v>
      </c>
      <c r="H15" s="612"/>
      <c r="I15" s="612"/>
      <c r="J15" s="612"/>
      <c r="K15" s="628" t="s">
        <v>1349</v>
      </c>
      <c r="L15" s="612" t="s">
        <v>1350</v>
      </c>
      <c r="M15" s="551" t="s">
        <v>1229</v>
      </c>
      <c r="N15" s="628" t="s">
        <v>1230</v>
      </c>
      <c r="O15" s="630" t="e">
        <f>L15-#REF!</f>
        <v>#VALUE!</v>
      </c>
    </row>
    <row r="16" spans="1:15" s="625" customFormat="1" ht="20.25" customHeight="1">
      <c r="A16" s="589">
        <v>14</v>
      </c>
      <c r="B16" s="589" t="s">
        <v>1345</v>
      </c>
      <c r="C16" s="597" t="s">
        <v>593</v>
      </c>
      <c r="D16" s="612">
        <v>621</v>
      </c>
      <c r="E16" s="612" t="s">
        <v>6</v>
      </c>
      <c r="F16" s="564" t="s">
        <v>1360</v>
      </c>
      <c r="G16" s="612" t="s">
        <v>1347</v>
      </c>
      <c r="H16" s="612"/>
      <c r="I16" s="612"/>
      <c r="J16" s="612"/>
      <c r="K16" s="628" t="s">
        <v>1349</v>
      </c>
      <c r="L16" s="612" t="s">
        <v>1350</v>
      </c>
      <c r="M16" s="551" t="s">
        <v>1229</v>
      </c>
      <c r="N16" s="628" t="s">
        <v>1230</v>
      </c>
      <c r="O16" s="630" t="e">
        <f>L16-#REF!</f>
        <v>#VALUE!</v>
      </c>
    </row>
    <row r="17" spans="1:15" s="625" customFormat="1" ht="20.25" customHeight="1">
      <c r="A17" s="589">
        <v>15</v>
      </c>
      <c r="B17" s="589" t="s">
        <v>1345</v>
      </c>
      <c r="C17" s="597" t="s">
        <v>473</v>
      </c>
      <c r="D17" s="612">
        <v>626</v>
      </c>
      <c r="E17" s="612" t="s">
        <v>6</v>
      </c>
      <c r="F17" s="564" t="s">
        <v>1360</v>
      </c>
      <c r="G17" s="612" t="s">
        <v>1347</v>
      </c>
      <c r="H17" s="612"/>
      <c r="I17" s="612"/>
      <c r="J17" s="612"/>
      <c r="K17" s="628" t="s">
        <v>1349</v>
      </c>
      <c r="L17" s="612" t="s">
        <v>1350</v>
      </c>
      <c r="M17" s="551" t="s">
        <v>1245</v>
      </c>
      <c r="N17" s="628" t="s">
        <v>1246</v>
      </c>
      <c r="O17" s="630" t="e">
        <f>L17-#REF!</f>
        <v>#VALUE!</v>
      </c>
    </row>
    <row r="18" spans="1:15" s="625" customFormat="1" ht="20.25" customHeight="1">
      <c r="A18" s="589">
        <v>16</v>
      </c>
      <c r="B18" s="589" t="s">
        <v>1345</v>
      </c>
      <c r="C18" s="597" t="s">
        <v>681</v>
      </c>
      <c r="D18" s="612">
        <v>626</v>
      </c>
      <c r="E18" s="612" t="s">
        <v>6</v>
      </c>
      <c r="F18" s="564" t="s">
        <v>1360</v>
      </c>
      <c r="G18" s="612" t="s">
        <v>1347</v>
      </c>
      <c r="H18" s="612"/>
      <c r="I18" s="612"/>
      <c r="J18" s="612"/>
      <c r="K18" s="628" t="s">
        <v>1349</v>
      </c>
      <c r="L18" s="612" t="s">
        <v>1350</v>
      </c>
      <c r="M18" s="551" t="s">
        <v>1245</v>
      </c>
      <c r="N18" s="628" t="s">
        <v>1246</v>
      </c>
      <c r="O18" s="630"/>
    </row>
    <row r="19" spans="1:15" s="625" customFormat="1" ht="20.25" customHeight="1">
      <c r="A19" s="589">
        <v>17</v>
      </c>
      <c r="B19" s="589" t="s">
        <v>1345</v>
      </c>
      <c r="C19" s="597" t="s">
        <v>521</v>
      </c>
      <c r="D19" s="589">
        <v>992</v>
      </c>
      <c r="E19" s="612" t="s">
        <v>6</v>
      </c>
      <c r="F19" s="564" t="s">
        <v>1360</v>
      </c>
      <c r="G19" s="612" t="s">
        <v>1347</v>
      </c>
      <c r="H19" s="612"/>
      <c r="I19" s="629"/>
      <c r="J19" s="629"/>
      <c r="K19" s="629" t="s">
        <v>1349</v>
      </c>
      <c r="L19" s="612" t="s">
        <v>1350</v>
      </c>
      <c r="M19" s="551" t="s">
        <v>1217</v>
      </c>
      <c r="N19" s="551" t="s">
        <v>1236</v>
      </c>
      <c r="O19" s="630" t="e">
        <f>L19-#REF!</f>
        <v>#VALUE!</v>
      </c>
    </row>
    <row r="20" spans="1:15" s="625" customFormat="1" ht="20.25" customHeight="1">
      <c r="A20" s="589">
        <v>18</v>
      </c>
      <c r="B20" s="589" t="s">
        <v>1345</v>
      </c>
      <c r="C20" s="597" t="s">
        <v>472</v>
      </c>
      <c r="D20" s="612">
        <v>608</v>
      </c>
      <c r="E20" s="612" t="s">
        <v>6</v>
      </c>
      <c r="F20" s="564" t="s">
        <v>1360</v>
      </c>
      <c r="G20" s="612" t="s">
        <v>1347</v>
      </c>
      <c r="H20" s="612"/>
      <c r="I20" s="612"/>
      <c r="J20" s="612"/>
      <c r="K20" s="612" t="s">
        <v>1349</v>
      </c>
      <c r="L20" s="612" t="s">
        <v>1350</v>
      </c>
      <c r="M20" s="551" t="s">
        <v>1229</v>
      </c>
      <c r="N20" s="551" t="s">
        <v>1250</v>
      </c>
      <c r="O20" s="630" t="e">
        <f>L20-#REF!</f>
        <v>#VALUE!</v>
      </c>
    </row>
    <row r="21" spans="1:15" s="625" customFormat="1" ht="20.25" customHeight="1">
      <c r="A21" s="589">
        <v>19</v>
      </c>
      <c r="B21" s="589" t="s">
        <v>1345</v>
      </c>
      <c r="C21" s="597" t="s">
        <v>298</v>
      </c>
      <c r="D21" s="589">
        <v>622</v>
      </c>
      <c r="E21" s="612" t="s">
        <v>6</v>
      </c>
      <c r="F21" s="564" t="s">
        <v>1360</v>
      </c>
      <c r="G21" s="612" t="s">
        <v>1347</v>
      </c>
      <c r="H21" s="589"/>
      <c r="I21" s="589"/>
      <c r="J21" s="589"/>
      <c r="K21" s="628" t="s">
        <v>1349</v>
      </c>
      <c r="L21" s="612" t="s">
        <v>1350</v>
      </c>
      <c r="M21" s="551" t="s">
        <v>1282</v>
      </c>
      <c r="N21" s="550" t="s">
        <v>1282</v>
      </c>
      <c r="O21" s="630" t="e">
        <f>L21-#REF!</f>
        <v>#VALUE!</v>
      </c>
    </row>
    <row r="22" spans="1:15" s="625" customFormat="1" ht="20.25" customHeight="1">
      <c r="A22" s="589">
        <v>20</v>
      </c>
      <c r="B22" s="589" t="s">
        <v>1345</v>
      </c>
      <c r="C22" s="597" t="s">
        <v>585</v>
      </c>
      <c r="D22" s="589">
        <v>995</v>
      </c>
      <c r="E22" s="612" t="s">
        <v>6</v>
      </c>
      <c r="F22" s="564" t="s">
        <v>1360</v>
      </c>
      <c r="G22" s="612" t="s">
        <v>1347</v>
      </c>
      <c r="H22" s="612"/>
      <c r="I22" s="612" t="s">
        <v>1348</v>
      </c>
      <c r="J22" s="612"/>
      <c r="K22" s="589" t="s">
        <v>1349</v>
      </c>
      <c r="L22" s="612" t="s">
        <v>1350</v>
      </c>
      <c r="M22" s="551" t="s">
        <v>1217</v>
      </c>
      <c r="N22" s="551" t="s">
        <v>1236</v>
      </c>
      <c r="O22" s="630" t="e">
        <f>L22-#REF!</f>
        <v>#VALUE!</v>
      </c>
    </row>
    <row r="23" spans="1:15" s="625" customFormat="1" ht="20.25" customHeight="1">
      <c r="A23" s="589">
        <v>21</v>
      </c>
      <c r="B23" s="589" t="s">
        <v>1345</v>
      </c>
      <c r="C23" s="597" t="s">
        <v>50</v>
      </c>
      <c r="D23" s="612">
        <v>620</v>
      </c>
      <c r="E23" s="612" t="s">
        <v>6</v>
      </c>
      <c r="F23" s="564" t="s">
        <v>1360</v>
      </c>
      <c r="G23" s="612" t="s">
        <v>1347</v>
      </c>
      <c r="H23" s="612"/>
      <c r="I23" s="612"/>
      <c r="J23" s="612"/>
      <c r="K23" s="612" t="s">
        <v>1349</v>
      </c>
      <c r="L23" s="612" t="s">
        <v>1350</v>
      </c>
      <c r="M23" s="551" t="s">
        <v>1237</v>
      </c>
      <c r="N23" s="551" t="s">
        <v>1251</v>
      </c>
      <c r="O23" s="630" t="e">
        <f>L23-#REF!</f>
        <v>#VALUE!</v>
      </c>
    </row>
    <row r="24" spans="1:15" s="625" customFormat="1" ht="20.25" customHeight="1">
      <c r="A24" s="589">
        <v>22</v>
      </c>
      <c r="B24" s="589" t="s">
        <v>1345</v>
      </c>
      <c r="C24" s="597" t="s">
        <v>413</v>
      </c>
      <c r="D24" s="612">
        <v>620</v>
      </c>
      <c r="E24" s="612" t="s">
        <v>6</v>
      </c>
      <c r="F24" s="564" t="s">
        <v>1360</v>
      </c>
      <c r="G24" s="612" t="s">
        <v>1347</v>
      </c>
      <c r="H24" s="612"/>
      <c r="I24" s="612"/>
      <c r="J24" s="612"/>
      <c r="K24" s="612" t="s">
        <v>1349</v>
      </c>
      <c r="L24" s="612" t="s">
        <v>1350</v>
      </c>
      <c r="M24" s="551" t="s">
        <v>1237</v>
      </c>
      <c r="N24" s="551" t="s">
        <v>1251</v>
      </c>
      <c r="O24" s="630"/>
    </row>
    <row r="25" spans="1:15" s="625" customFormat="1" ht="20.25" customHeight="1">
      <c r="A25" s="589">
        <v>23</v>
      </c>
      <c r="B25" s="589" t="s">
        <v>1345</v>
      </c>
      <c r="C25" s="597" t="s">
        <v>372</v>
      </c>
      <c r="D25" s="612">
        <v>611</v>
      </c>
      <c r="E25" s="612" t="s">
        <v>6</v>
      </c>
      <c r="F25" s="564" t="s">
        <v>1360</v>
      </c>
      <c r="G25" s="612" t="s">
        <v>1347</v>
      </c>
      <c r="H25" s="612"/>
      <c r="I25" s="612"/>
      <c r="J25" s="612"/>
      <c r="K25" s="612" t="s">
        <v>1349</v>
      </c>
      <c r="L25" s="612" t="s">
        <v>1350</v>
      </c>
      <c r="M25" s="551" t="s">
        <v>1237</v>
      </c>
      <c r="N25" s="627" t="s">
        <v>1238</v>
      </c>
      <c r="O25" s="630" t="e">
        <f>L25-#REF!</f>
        <v>#VALUE!</v>
      </c>
    </row>
    <row r="26" spans="1:15" s="625" customFormat="1" ht="20.25" customHeight="1">
      <c r="A26" s="589">
        <v>24</v>
      </c>
      <c r="B26" s="589" t="s">
        <v>1345</v>
      </c>
      <c r="C26" s="597" t="s">
        <v>399</v>
      </c>
      <c r="D26" s="612">
        <v>624</v>
      </c>
      <c r="E26" s="612" t="s">
        <v>6</v>
      </c>
      <c r="F26" s="564" t="s">
        <v>1360</v>
      </c>
      <c r="G26" s="612" t="s">
        <v>1347</v>
      </c>
      <c r="H26" s="612"/>
      <c r="I26" s="612" t="s">
        <v>1348</v>
      </c>
      <c r="J26" s="612"/>
      <c r="K26" s="589" t="s">
        <v>1349</v>
      </c>
      <c r="L26" s="612" t="s">
        <v>1350</v>
      </c>
      <c r="M26" s="551" t="s">
        <v>1245</v>
      </c>
      <c r="N26" s="551" t="s">
        <v>1251</v>
      </c>
      <c r="O26" s="630" t="e">
        <f>L26-#REF!</f>
        <v>#VALUE!</v>
      </c>
    </row>
    <row r="27" spans="1:15" s="625" customFormat="1" ht="20.25" customHeight="1">
      <c r="A27" s="589">
        <v>25</v>
      </c>
      <c r="B27" s="589" t="s">
        <v>1345</v>
      </c>
      <c r="C27" s="597" t="s">
        <v>102</v>
      </c>
      <c r="D27" s="589">
        <v>993</v>
      </c>
      <c r="E27" s="612" t="s">
        <v>6</v>
      </c>
      <c r="F27" s="564" t="s">
        <v>1360</v>
      </c>
      <c r="G27" s="612" t="s">
        <v>1347</v>
      </c>
      <c r="H27" s="612"/>
      <c r="I27" s="612"/>
      <c r="J27" s="612"/>
      <c r="K27" s="629" t="s">
        <v>1349</v>
      </c>
      <c r="L27" s="612" t="s">
        <v>1350</v>
      </c>
      <c r="M27" s="551" t="s">
        <v>1217</v>
      </c>
      <c r="N27" s="551" t="s">
        <v>1236</v>
      </c>
      <c r="O27" s="630" t="e">
        <f>L27-#REF!</f>
        <v>#VALUE!</v>
      </c>
    </row>
    <row r="28" spans="1:15" s="625" customFormat="1" ht="20.25" customHeight="1">
      <c r="A28" s="589">
        <v>26</v>
      </c>
      <c r="B28" s="589" t="s">
        <v>1345</v>
      </c>
      <c r="C28" s="597" t="s">
        <v>103</v>
      </c>
      <c r="D28" s="612">
        <v>627</v>
      </c>
      <c r="E28" s="612" t="s">
        <v>6</v>
      </c>
      <c r="F28" s="564" t="s">
        <v>1360</v>
      </c>
      <c r="G28" s="612" t="s">
        <v>1347</v>
      </c>
      <c r="H28" s="612"/>
      <c r="I28" s="612"/>
      <c r="J28" s="612"/>
      <c r="K28" s="628" t="s">
        <v>1349</v>
      </c>
      <c r="L28" s="612" t="s">
        <v>1350</v>
      </c>
      <c r="M28" s="551" t="s">
        <v>1245</v>
      </c>
      <c r="N28" s="628" t="s">
        <v>1251</v>
      </c>
      <c r="O28" s="626"/>
    </row>
    <row r="29" spans="1:15" s="625" customFormat="1" ht="20.25" customHeight="1">
      <c r="A29" s="589">
        <v>27</v>
      </c>
      <c r="B29" s="589" t="s">
        <v>1345</v>
      </c>
      <c r="C29" s="597" t="s">
        <v>1097</v>
      </c>
      <c r="D29" s="612">
        <v>614</v>
      </c>
      <c r="E29" s="612" t="s">
        <v>6</v>
      </c>
      <c r="F29" s="564" t="s">
        <v>1360</v>
      </c>
      <c r="G29" s="612" t="s">
        <v>1347</v>
      </c>
      <c r="H29" s="612"/>
      <c r="I29" s="612" t="s">
        <v>1348</v>
      </c>
      <c r="J29" s="612"/>
      <c r="K29" s="612" t="s">
        <v>1349</v>
      </c>
      <c r="L29" s="612" t="s">
        <v>1350</v>
      </c>
      <c r="M29" s="551" t="s">
        <v>1235</v>
      </c>
      <c r="N29" s="628" t="s">
        <v>1229</v>
      </c>
      <c r="O29" s="626"/>
    </row>
    <row r="30" spans="1:15" s="625" customFormat="1" ht="20.25" customHeight="1">
      <c r="A30" s="589">
        <v>28</v>
      </c>
      <c r="B30" s="589" t="s">
        <v>1345</v>
      </c>
      <c r="C30" s="597" t="s">
        <v>288</v>
      </c>
      <c r="D30" s="589">
        <v>628</v>
      </c>
      <c r="E30" s="612" t="s">
        <v>6</v>
      </c>
      <c r="F30" s="564" t="s">
        <v>1360</v>
      </c>
      <c r="G30" s="612" t="s">
        <v>1347</v>
      </c>
      <c r="H30" s="612"/>
      <c r="I30" s="612"/>
      <c r="J30" s="612"/>
      <c r="K30" s="612" t="s">
        <v>1349</v>
      </c>
      <c r="L30" s="612" t="s">
        <v>1350</v>
      </c>
      <c r="M30" s="551" t="s">
        <v>1245</v>
      </c>
      <c r="N30" s="628" t="s">
        <v>1251</v>
      </c>
      <c r="O30" s="626"/>
    </row>
    <row r="31" spans="1:15" s="625" customFormat="1" ht="20.25" customHeight="1">
      <c r="A31" s="589">
        <v>29</v>
      </c>
      <c r="B31" s="589" t="s">
        <v>1345</v>
      </c>
      <c r="C31" s="597" t="s">
        <v>986</v>
      </c>
      <c r="D31" s="612">
        <v>633</v>
      </c>
      <c r="E31" s="612" t="s">
        <v>6</v>
      </c>
      <c r="F31" s="564" t="s">
        <v>1360</v>
      </c>
      <c r="G31" s="612" t="s">
        <v>1347</v>
      </c>
      <c r="H31" s="612"/>
      <c r="I31" s="612" t="s">
        <v>1348</v>
      </c>
      <c r="J31" s="612"/>
      <c r="K31" s="589" t="s">
        <v>1349</v>
      </c>
      <c r="L31" s="612" t="s">
        <v>1350</v>
      </c>
      <c r="M31" s="551" t="s">
        <v>1235</v>
      </c>
      <c r="N31" s="628" t="s">
        <v>1229</v>
      </c>
      <c r="O31" s="626"/>
    </row>
    <row r="32" spans="1:15" s="625" customFormat="1" ht="20.25" customHeight="1">
      <c r="A32" s="589">
        <v>30</v>
      </c>
      <c r="B32" s="589" t="s">
        <v>1345</v>
      </c>
      <c r="C32" s="597" t="s">
        <v>471</v>
      </c>
      <c r="D32" s="612">
        <v>606</v>
      </c>
      <c r="E32" s="612" t="s">
        <v>6</v>
      </c>
      <c r="F32" s="564" t="s">
        <v>1360</v>
      </c>
      <c r="G32" s="612" t="s">
        <v>1347</v>
      </c>
      <c r="H32" s="612"/>
      <c r="I32" s="612"/>
      <c r="J32" s="612"/>
      <c r="K32" s="612" t="s">
        <v>1349</v>
      </c>
      <c r="L32" s="612" t="s">
        <v>1350</v>
      </c>
      <c r="M32" s="551" t="s">
        <v>1235</v>
      </c>
      <c r="N32" s="628" t="s">
        <v>1229</v>
      </c>
      <c r="O32" s="626"/>
    </row>
    <row r="33" spans="1:15" s="625" customFormat="1" ht="20.25" customHeight="1">
      <c r="A33" s="589">
        <v>31</v>
      </c>
      <c r="B33" s="589" t="s">
        <v>1345</v>
      </c>
      <c r="C33" s="597" t="s">
        <v>1089</v>
      </c>
      <c r="D33" s="612">
        <v>619</v>
      </c>
      <c r="E33" s="612" t="s">
        <v>6</v>
      </c>
      <c r="F33" s="564" t="s">
        <v>1360</v>
      </c>
      <c r="G33" s="612" t="s">
        <v>1347</v>
      </c>
      <c r="H33" s="612"/>
      <c r="I33" s="629" t="s">
        <v>1348</v>
      </c>
      <c r="J33" s="629"/>
      <c r="K33" s="628" t="s">
        <v>1349</v>
      </c>
      <c r="L33" s="612" t="s">
        <v>1350</v>
      </c>
      <c r="M33" s="551" t="s">
        <v>1235</v>
      </c>
      <c r="N33" s="628" t="s">
        <v>1229</v>
      </c>
      <c r="O33" s="626"/>
    </row>
    <row r="34" spans="1:15" s="625" customFormat="1" ht="20.25" customHeight="1">
      <c r="A34" s="589">
        <v>32</v>
      </c>
      <c r="B34" s="589" t="s">
        <v>1345</v>
      </c>
      <c r="C34" s="597" t="s">
        <v>415</v>
      </c>
      <c r="D34" s="612">
        <v>605</v>
      </c>
      <c r="E34" s="612" t="s">
        <v>6</v>
      </c>
      <c r="F34" s="564" t="s">
        <v>1360</v>
      </c>
      <c r="G34" s="612" t="s">
        <v>1347</v>
      </c>
      <c r="H34" s="612"/>
      <c r="I34" s="612"/>
      <c r="J34" s="612"/>
      <c r="K34" s="629" t="s">
        <v>1349</v>
      </c>
      <c r="L34" s="612" t="s">
        <v>1350</v>
      </c>
      <c r="M34" s="551" t="s">
        <v>1217</v>
      </c>
      <c r="N34" s="551" t="s">
        <v>1236</v>
      </c>
      <c r="O34" s="626"/>
    </row>
    <row r="35" spans="1:15" s="625" customFormat="1" ht="20.25" customHeight="1">
      <c r="A35" s="589">
        <v>33</v>
      </c>
      <c r="B35" s="589" t="s">
        <v>1345</v>
      </c>
      <c r="C35" s="597" t="s">
        <v>1096</v>
      </c>
      <c r="D35" s="612">
        <v>607</v>
      </c>
      <c r="E35" s="612" t="s">
        <v>6</v>
      </c>
      <c r="F35" s="564" t="s">
        <v>1360</v>
      </c>
      <c r="G35" s="612" t="s">
        <v>1347</v>
      </c>
      <c r="H35" s="612"/>
      <c r="I35" s="612"/>
      <c r="J35" s="612"/>
      <c r="K35" s="629" t="s">
        <v>1349</v>
      </c>
      <c r="L35" s="612" t="s">
        <v>1350</v>
      </c>
      <c r="M35" s="551" t="s">
        <v>1236</v>
      </c>
      <c r="N35" s="628" t="s">
        <v>1253</v>
      </c>
      <c r="O35" s="626"/>
    </row>
    <row r="36" spans="1:15" s="625" customFormat="1" ht="20.25" customHeight="1">
      <c r="A36" s="589">
        <v>34</v>
      </c>
      <c r="B36" s="589" t="s">
        <v>1345</v>
      </c>
      <c r="C36" s="597" t="s">
        <v>586</v>
      </c>
      <c r="D36" s="612">
        <v>625</v>
      </c>
      <c r="E36" s="612" t="s">
        <v>6</v>
      </c>
      <c r="F36" s="564" t="s">
        <v>1360</v>
      </c>
      <c r="G36" s="612" t="s">
        <v>1347</v>
      </c>
      <c r="H36" s="612"/>
      <c r="I36" s="612"/>
      <c r="J36" s="612"/>
      <c r="K36" s="629" t="s">
        <v>1349</v>
      </c>
      <c r="L36" s="612" t="s">
        <v>1350</v>
      </c>
      <c r="M36" s="551" t="s">
        <v>1245</v>
      </c>
      <c r="N36" s="550" t="s">
        <v>1250</v>
      </c>
      <c r="O36" s="626"/>
    </row>
    <row r="37" spans="1:15" s="625" customFormat="1" ht="20.25" customHeight="1">
      <c r="A37" s="589"/>
      <c r="B37" s="589"/>
      <c r="C37" s="597"/>
      <c r="D37" s="589"/>
      <c r="E37" s="612"/>
      <c r="F37" s="564"/>
      <c r="G37" s="612"/>
      <c r="H37" s="612"/>
      <c r="I37" s="612"/>
      <c r="J37" s="612"/>
      <c r="K37" s="612"/>
      <c r="L37" s="612"/>
      <c r="M37" s="551"/>
      <c r="N37" s="628"/>
      <c r="O37" s="631"/>
    </row>
    <row r="38" spans="1:15" s="625" customFormat="1" ht="20.25" customHeight="1">
      <c r="A38" s="589">
        <v>1</v>
      </c>
      <c r="B38" s="589" t="s">
        <v>1345</v>
      </c>
      <c r="C38" s="597" t="s">
        <v>523</v>
      </c>
      <c r="D38" s="612">
        <v>630</v>
      </c>
      <c r="E38" s="612" t="s">
        <v>13</v>
      </c>
      <c r="F38" s="564" t="s">
        <v>1361</v>
      </c>
      <c r="G38" s="612" t="s">
        <v>1347</v>
      </c>
      <c r="H38" s="612"/>
      <c r="I38" s="612"/>
      <c r="J38" s="612"/>
      <c r="K38" s="589" t="s">
        <v>1349</v>
      </c>
      <c r="L38" s="612" t="s">
        <v>1350</v>
      </c>
      <c r="M38" s="635" t="s">
        <v>1262</v>
      </c>
      <c r="N38" s="635" t="s">
        <v>1293</v>
      </c>
      <c r="O38" s="631"/>
    </row>
    <row r="39" spans="1:15" s="625" customFormat="1" ht="20.25" customHeight="1">
      <c r="A39" s="589">
        <v>2</v>
      </c>
      <c r="B39" s="589" t="s">
        <v>1345</v>
      </c>
      <c r="C39" s="597" t="s">
        <v>507</v>
      </c>
      <c r="D39" s="612">
        <v>612</v>
      </c>
      <c r="E39" s="612" t="s">
        <v>13</v>
      </c>
      <c r="F39" s="564" t="s">
        <v>1361</v>
      </c>
      <c r="G39" s="612" t="s">
        <v>1347</v>
      </c>
      <c r="H39" s="612"/>
      <c r="I39" s="612"/>
      <c r="J39" s="612"/>
      <c r="K39" s="612" t="s">
        <v>1349</v>
      </c>
      <c r="L39" s="612" t="s">
        <v>1350</v>
      </c>
      <c r="M39" s="635" t="s">
        <v>1262</v>
      </c>
      <c r="N39" s="635" t="s">
        <v>1293</v>
      </c>
      <c r="O39" s="631"/>
    </row>
    <row r="40" spans="1:15" s="625" customFormat="1" ht="20.25" customHeight="1">
      <c r="A40" s="589">
        <v>3</v>
      </c>
      <c r="B40" s="589" t="s">
        <v>1345</v>
      </c>
      <c r="C40" s="597" t="s">
        <v>2</v>
      </c>
      <c r="D40" s="589">
        <v>610</v>
      </c>
      <c r="E40" s="612" t="s">
        <v>13</v>
      </c>
      <c r="F40" s="564" t="s">
        <v>1361</v>
      </c>
      <c r="G40" s="612" t="s">
        <v>1347</v>
      </c>
      <c r="H40" s="612"/>
      <c r="I40" s="612"/>
      <c r="J40" s="612"/>
      <c r="K40" s="628" t="s">
        <v>1349</v>
      </c>
      <c r="L40" s="612" t="s">
        <v>1350</v>
      </c>
      <c r="M40" s="635" t="s">
        <v>1262</v>
      </c>
      <c r="N40" s="635" t="s">
        <v>1293</v>
      </c>
      <c r="O40" s="631"/>
    </row>
    <row r="41" spans="1:15" s="625" customFormat="1" ht="20.25" customHeight="1">
      <c r="A41" s="589">
        <v>4</v>
      </c>
      <c r="B41" s="589" t="s">
        <v>1345</v>
      </c>
      <c r="C41" s="597" t="s">
        <v>521</v>
      </c>
      <c r="D41" s="589">
        <v>992</v>
      </c>
      <c r="E41" s="612" t="s">
        <v>13</v>
      </c>
      <c r="F41" s="564" t="s">
        <v>1361</v>
      </c>
      <c r="G41" s="612" t="s">
        <v>1347</v>
      </c>
      <c r="H41" s="612"/>
      <c r="I41" s="612"/>
      <c r="J41" s="612"/>
      <c r="K41" s="628" t="s">
        <v>1349</v>
      </c>
      <c r="L41" s="612" t="s">
        <v>1350</v>
      </c>
      <c r="M41" s="635" t="s">
        <v>1262</v>
      </c>
      <c r="N41" s="634" t="s">
        <v>1293</v>
      </c>
      <c r="O41" s="631"/>
    </row>
    <row r="42" spans="1:15" s="625" customFormat="1" ht="20.25" customHeight="1">
      <c r="A42" s="589">
        <v>5</v>
      </c>
      <c r="B42" s="589" t="s">
        <v>1345</v>
      </c>
      <c r="C42" s="597" t="s">
        <v>472</v>
      </c>
      <c r="D42" s="612">
        <v>608</v>
      </c>
      <c r="E42" s="612" t="s">
        <v>13</v>
      </c>
      <c r="F42" s="564" t="s">
        <v>1361</v>
      </c>
      <c r="G42" s="612" t="s">
        <v>1347</v>
      </c>
      <c r="H42" s="612"/>
      <c r="I42" s="612"/>
      <c r="J42" s="612"/>
      <c r="K42" s="612" t="s">
        <v>1349</v>
      </c>
      <c r="L42" s="612" t="s">
        <v>1350</v>
      </c>
      <c r="M42" s="635" t="s">
        <v>1262</v>
      </c>
      <c r="N42" s="634" t="s">
        <v>1293</v>
      </c>
      <c r="O42" s="631"/>
    </row>
    <row r="43" spans="1:15" s="625" customFormat="1" ht="20.25" customHeight="1">
      <c r="A43" s="589">
        <v>6</v>
      </c>
      <c r="B43" s="589" t="s">
        <v>1345</v>
      </c>
      <c r="C43" s="597" t="s">
        <v>103</v>
      </c>
      <c r="D43" s="612">
        <v>627</v>
      </c>
      <c r="E43" s="612" t="s">
        <v>13</v>
      </c>
      <c r="F43" s="564" t="s">
        <v>1361</v>
      </c>
      <c r="G43" s="612" t="s">
        <v>1347</v>
      </c>
      <c r="H43" s="612"/>
      <c r="I43" s="612"/>
      <c r="J43" s="612"/>
      <c r="K43" s="628" t="s">
        <v>1349</v>
      </c>
      <c r="L43" s="612" t="s">
        <v>1350</v>
      </c>
      <c r="M43" s="635" t="s">
        <v>1262</v>
      </c>
      <c r="N43" s="635" t="s">
        <v>1293</v>
      </c>
      <c r="O43" s="631"/>
    </row>
    <row r="44" spans="1:15" s="625" customFormat="1" ht="20.25" customHeight="1">
      <c r="A44" s="589">
        <v>7</v>
      </c>
      <c r="B44" s="589" t="s">
        <v>1345</v>
      </c>
      <c r="C44" s="597" t="s">
        <v>288</v>
      </c>
      <c r="D44" s="589">
        <v>628</v>
      </c>
      <c r="E44" s="612" t="s">
        <v>13</v>
      </c>
      <c r="F44" s="564" t="s">
        <v>1361</v>
      </c>
      <c r="G44" s="612" t="s">
        <v>1347</v>
      </c>
      <c r="H44" s="612"/>
      <c r="I44" s="612"/>
      <c r="J44" s="612"/>
      <c r="K44" s="612" t="s">
        <v>1349</v>
      </c>
      <c r="L44" s="612" t="s">
        <v>1350</v>
      </c>
      <c r="M44" s="635" t="s">
        <v>1262</v>
      </c>
      <c r="N44" s="635" t="s">
        <v>1293</v>
      </c>
      <c r="O44" s="631"/>
    </row>
    <row r="45" spans="1:15" s="625" customFormat="1" ht="20.25" customHeight="1">
      <c r="A45" s="589">
        <v>8</v>
      </c>
      <c r="B45" s="589" t="s">
        <v>1345</v>
      </c>
      <c r="C45" s="597" t="s">
        <v>1070</v>
      </c>
      <c r="D45" s="589">
        <v>602</v>
      </c>
      <c r="E45" s="612" t="s">
        <v>13</v>
      </c>
      <c r="F45" s="564" t="s">
        <v>1361</v>
      </c>
      <c r="G45" s="612" t="s">
        <v>1347</v>
      </c>
      <c r="H45" s="612"/>
      <c r="I45" s="612"/>
      <c r="J45" s="612"/>
      <c r="K45" s="612" t="s">
        <v>1349</v>
      </c>
      <c r="L45" s="612" t="s">
        <v>1350</v>
      </c>
      <c r="M45" s="635" t="s">
        <v>1262</v>
      </c>
      <c r="N45" s="634" t="s">
        <v>1293</v>
      </c>
      <c r="O45" s="626"/>
    </row>
    <row r="46" spans="1:15" s="625" customFormat="1" ht="20.25" customHeight="1">
      <c r="A46" s="589"/>
      <c r="B46" s="589"/>
      <c r="C46" s="597"/>
      <c r="D46" s="589"/>
      <c r="E46" s="612"/>
      <c r="F46" s="564"/>
      <c r="G46" s="612"/>
      <c r="H46" s="612"/>
      <c r="I46" s="612"/>
      <c r="J46" s="612"/>
      <c r="K46" s="612"/>
      <c r="L46" s="612"/>
      <c r="M46" s="589"/>
      <c r="N46" s="589"/>
      <c r="O46" s="631"/>
    </row>
    <row r="47" spans="1:15" s="625" customFormat="1" ht="20.25" customHeight="1">
      <c r="A47" s="589">
        <v>1</v>
      </c>
      <c r="B47" s="589" t="s">
        <v>1345</v>
      </c>
      <c r="C47" s="632" t="s">
        <v>727</v>
      </c>
      <c r="D47" s="589">
        <v>991</v>
      </c>
      <c r="E47" s="612" t="s">
        <v>14</v>
      </c>
      <c r="F47" s="564" t="s">
        <v>1362</v>
      </c>
      <c r="G47" s="612" t="s">
        <v>1347</v>
      </c>
      <c r="H47" s="612"/>
      <c r="I47" s="612"/>
      <c r="J47" s="612"/>
      <c r="K47" s="612" t="s">
        <v>1349</v>
      </c>
      <c r="L47" s="612" t="s">
        <v>1350</v>
      </c>
      <c r="M47" s="589" t="s">
        <v>1262</v>
      </c>
      <c r="N47" s="589" t="s">
        <v>1288</v>
      </c>
      <c r="O47" s="631"/>
    </row>
    <row r="48" spans="1:15" s="625" customFormat="1" ht="20.25" customHeight="1">
      <c r="A48" s="589">
        <v>2</v>
      </c>
      <c r="B48" s="589" t="s">
        <v>1345</v>
      </c>
      <c r="C48" s="632" t="s">
        <v>49</v>
      </c>
      <c r="D48" s="589">
        <v>632</v>
      </c>
      <c r="E48" s="612" t="s">
        <v>14</v>
      </c>
      <c r="F48" s="564" t="s">
        <v>1362</v>
      </c>
      <c r="G48" s="612" t="s">
        <v>1347</v>
      </c>
      <c r="H48" s="612"/>
      <c r="I48" s="612"/>
      <c r="J48" s="612"/>
      <c r="K48" s="628" t="s">
        <v>1349</v>
      </c>
      <c r="L48" s="612" t="s">
        <v>1350</v>
      </c>
      <c r="M48" s="628" t="s">
        <v>1262</v>
      </c>
      <c r="N48" s="628" t="s">
        <v>1289</v>
      </c>
      <c r="O48" s="631"/>
    </row>
    <row r="49" spans="1:15" s="625" customFormat="1" ht="20.25" customHeight="1">
      <c r="A49" s="589">
        <v>3</v>
      </c>
      <c r="B49" s="589" t="s">
        <v>1345</v>
      </c>
      <c r="C49" s="632" t="s">
        <v>522</v>
      </c>
      <c r="D49" s="589">
        <v>617</v>
      </c>
      <c r="E49" s="612" t="s">
        <v>14</v>
      </c>
      <c r="F49" s="564" t="s">
        <v>1362</v>
      </c>
      <c r="G49" s="612" t="s">
        <v>1347</v>
      </c>
      <c r="H49" s="612"/>
      <c r="I49" s="612"/>
      <c r="J49" s="612"/>
      <c r="K49" s="628" t="s">
        <v>1349</v>
      </c>
      <c r="L49" s="612" t="s">
        <v>1350</v>
      </c>
      <c r="M49" s="589" t="s">
        <v>1262</v>
      </c>
      <c r="N49" s="589" t="s">
        <v>1288</v>
      </c>
      <c r="O49" s="631"/>
    </row>
    <row r="50" spans="1:15" s="625" customFormat="1" ht="20.25" customHeight="1">
      <c r="A50" s="589">
        <v>4</v>
      </c>
      <c r="B50" s="589" t="s">
        <v>1345</v>
      </c>
      <c r="C50" s="632" t="s">
        <v>523</v>
      </c>
      <c r="D50" s="612">
        <v>630</v>
      </c>
      <c r="E50" s="612" t="s">
        <v>14</v>
      </c>
      <c r="F50" s="564" t="s">
        <v>1362</v>
      </c>
      <c r="G50" s="612" t="s">
        <v>1347</v>
      </c>
      <c r="H50" s="612"/>
      <c r="I50" s="612"/>
      <c r="J50" s="612"/>
      <c r="K50" s="589" t="s">
        <v>1349</v>
      </c>
      <c r="L50" s="612" t="s">
        <v>1350</v>
      </c>
      <c r="M50" s="589" t="s">
        <v>1262</v>
      </c>
      <c r="N50" s="589" t="s">
        <v>1289</v>
      </c>
      <c r="O50" s="631"/>
    </row>
    <row r="51" spans="1:15" s="625" customFormat="1" ht="20.25" customHeight="1">
      <c r="A51" s="589">
        <v>5</v>
      </c>
      <c r="B51" s="589" t="s">
        <v>1345</v>
      </c>
      <c r="C51" s="632" t="s">
        <v>507</v>
      </c>
      <c r="D51" s="612">
        <v>612</v>
      </c>
      <c r="E51" s="612" t="s">
        <v>14</v>
      </c>
      <c r="F51" s="564" t="s">
        <v>1362</v>
      </c>
      <c r="G51" s="612" t="s">
        <v>1347</v>
      </c>
      <c r="H51" s="612"/>
      <c r="I51" s="612"/>
      <c r="J51" s="612"/>
      <c r="K51" s="633" t="s">
        <v>1349</v>
      </c>
      <c r="L51" s="612" t="s">
        <v>1350</v>
      </c>
      <c r="M51" s="589" t="s">
        <v>1262</v>
      </c>
      <c r="N51" s="589" t="s">
        <v>1288</v>
      </c>
      <c r="O51" s="631"/>
    </row>
    <row r="52" spans="1:15" s="625" customFormat="1" ht="20.25" customHeight="1">
      <c r="A52" s="589">
        <v>6</v>
      </c>
      <c r="B52" s="589" t="s">
        <v>1345</v>
      </c>
      <c r="C52" s="632" t="s">
        <v>175</v>
      </c>
      <c r="D52" s="612">
        <v>631</v>
      </c>
      <c r="E52" s="612" t="s">
        <v>14</v>
      </c>
      <c r="F52" s="564" t="s">
        <v>1362</v>
      </c>
      <c r="G52" s="612" t="s">
        <v>1347</v>
      </c>
      <c r="H52" s="612"/>
      <c r="I52" s="612"/>
      <c r="J52" s="612"/>
      <c r="K52" s="612" t="s">
        <v>1349</v>
      </c>
      <c r="L52" s="612" t="s">
        <v>1350</v>
      </c>
      <c r="M52" s="589" t="s">
        <v>1262</v>
      </c>
      <c r="N52" s="589" t="s">
        <v>1288</v>
      </c>
      <c r="O52" s="631"/>
    </row>
    <row r="53" spans="1:15" s="625" customFormat="1" ht="20.25" customHeight="1">
      <c r="A53" s="589">
        <v>7</v>
      </c>
      <c r="B53" s="589" t="s">
        <v>1345</v>
      </c>
      <c r="C53" s="632" t="s">
        <v>521</v>
      </c>
      <c r="D53" s="589">
        <v>992</v>
      </c>
      <c r="E53" s="612" t="s">
        <v>14</v>
      </c>
      <c r="F53" s="564" t="s">
        <v>1362</v>
      </c>
      <c r="G53" s="612" t="s">
        <v>1347</v>
      </c>
      <c r="H53" s="612"/>
      <c r="I53" s="612"/>
      <c r="J53" s="612"/>
      <c r="K53" s="628" t="s">
        <v>1349</v>
      </c>
      <c r="L53" s="612" t="s">
        <v>1350</v>
      </c>
      <c r="M53" s="589" t="s">
        <v>1262</v>
      </c>
      <c r="N53" s="589" t="s">
        <v>1288</v>
      </c>
      <c r="O53" s="631"/>
    </row>
    <row r="54" spans="1:15" s="625" customFormat="1" ht="20.25" customHeight="1">
      <c r="A54" s="589">
        <v>8</v>
      </c>
      <c r="B54" s="589" t="s">
        <v>1345</v>
      </c>
      <c r="C54" s="632" t="s">
        <v>399</v>
      </c>
      <c r="D54" s="612">
        <v>624</v>
      </c>
      <c r="E54" s="612" t="s">
        <v>14</v>
      </c>
      <c r="F54" s="564" t="s">
        <v>1362</v>
      </c>
      <c r="G54" s="612" t="s">
        <v>1347</v>
      </c>
      <c r="H54" s="612"/>
      <c r="I54" s="612" t="s">
        <v>1348</v>
      </c>
      <c r="J54" s="612"/>
      <c r="K54" s="589" t="s">
        <v>1349</v>
      </c>
      <c r="L54" s="612" t="s">
        <v>1350</v>
      </c>
      <c r="M54" s="589" t="s">
        <v>1262</v>
      </c>
      <c r="N54" s="589" t="s">
        <v>1288</v>
      </c>
      <c r="O54" s="631"/>
    </row>
    <row r="55" spans="1:15" s="625" customFormat="1" ht="20.25" customHeight="1">
      <c r="A55" s="589">
        <v>9</v>
      </c>
      <c r="B55" s="589" t="s">
        <v>1345</v>
      </c>
      <c r="C55" s="632" t="s">
        <v>1070</v>
      </c>
      <c r="D55" s="589">
        <v>602</v>
      </c>
      <c r="E55" s="612" t="s">
        <v>14</v>
      </c>
      <c r="F55" s="564" t="s">
        <v>1362</v>
      </c>
      <c r="G55" s="612" t="s">
        <v>1347</v>
      </c>
      <c r="H55" s="612"/>
      <c r="I55" s="612"/>
      <c r="J55" s="612"/>
      <c r="K55" s="612" t="s">
        <v>1349</v>
      </c>
      <c r="L55" s="612" t="s">
        <v>1350</v>
      </c>
      <c r="M55" s="589" t="s">
        <v>1262</v>
      </c>
      <c r="N55" s="589" t="s">
        <v>1288</v>
      </c>
      <c r="O55" s="626"/>
    </row>
    <row r="56" spans="1:15" s="625" customFormat="1" ht="20.25" customHeight="1">
      <c r="A56" s="589">
        <v>10</v>
      </c>
      <c r="B56" s="589" t="s">
        <v>1345</v>
      </c>
      <c r="C56" s="632" t="s">
        <v>415</v>
      </c>
      <c r="D56" s="612">
        <v>605</v>
      </c>
      <c r="E56" s="612" t="s">
        <v>14</v>
      </c>
      <c r="F56" s="564" t="s">
        <v>1362</v>
      </c>
      <c r="G56" s="612" t="s">
        <v>1347</v>
      </c>
      <c r="H56" s="612"/>
      <c r="I56" s="612"/>
      <c r="J56" s="612"/>
      <c r="K56" s="628" t="s">
        <v>1349</v>
      </c>
      <c r="L56" s="612" t="s">
        <v>1350</v>
      </c>
      <c r="M56" s="589" t="s">
        <v>1262</v>
      </c>
      <c r="N56" s="589" t="s">
        <v>1288</v>
      </c>
      <c r="O56" s="626"/>
    </row>
    <row r="57" spans="1:15" s="625" customFormat="1" ht="20.25" customHeight="1">
      <c r="A57" s="589"/>
      <c r="B57" s="589"/>
      <c r="C57" s="597"/>
      <c r="D57" s="589"/>
      <c r="E57" s="612"/>
      <c r="F57" s="564"/>
      <c r="G57" s="612"/>
      <c r="H57" s="612"/>
      <c r="I57" s="612"/>
      <c r="J57" s="612"/>
      <c r="K57" s="612"/>
      <c r="L57" s="612"/>
      <c r="M57" s="628"/>
      <c r="N57" s="628"/>
      <c r="O57" s="631"/>
    </row>
    <row r="58" spans="1:15" s="625" customFormat="1" ht="20.25" customHeight="1">
      <c r="A58" s="589">
        <v>1</v>
      </c>
      <c r="B58" s="589" t="s">
        <v>1345</v>
      </c>
      <c r="C58" s="597" t="s">
        <v>2</v>
      </c>
      <c r="D58" s="589">
        <v>610</v>
      </c>
      <c r="E58" s="612" t="s">
        <v>15</v>
      </c>
      <c r="F58" s="564" t="s">
        <v>1363</v>
      </c>
      <c r="G58" s="612" t="s">
        <v>1347</v>
      </c>
      <c r="H58" s="612"/>
      <c r="I58" s="612"/>
      <c r="J58" s="612"/>
      <c r="K58" s="612" t="s">
        <v>1349</v>
      </c>
      <c r="L58" s="612" t="s">
        <v>1350</v>
      </c>
      <c r="M58" s="589" t="s">
        <v>1282</v>
      </c>
      <c r="N58" s="564" t="s">
        <v>1240</v>
      </c>
      <c r="O58" s="631"/>
    </row>
    <row r="59" spans="1:15" s="625" customFormat="1" ht="20.25" customHeight="1">
      <c r="A59" s="589">
        <v>2</v>
      </c>
      <c r="B59" s="589" t="s">
        <v>1345</v>
      </c>
      <c r="C59" s="597" t="s">
        <v>175</v>
      </c>
      <c r="D59" s="612">
        <v>631</v>
      </c>
      <c r="E59" s="612" t="s">
        <v>15</v>
      </c>
      <c r="F59" s="564" t="s">
        <v>1363</v>
      </c>
      <c r="G59" s="612" t="s">
        <v>1347</v>
      </c>
      <c r="H59" s="612"/>
      <c r="I59" s="612"/>
      <c r="J59" s="612"/>
      <c r="K59" s="612" t="s">
        <v>1349</v>
      </c>
      <c r="L59" s="612" t="s">
        <v>1350</v>
      </c>
      <c r="M59" s="589" t="s">
        <v>1282</v>
      </c>
      <c r="N59" s="564" t="s">
        <v>1240</v>
      </c>
      <c r="O59" s="631"/>
    </row>
    <row r="60" spans="1:15" s="625" customFormat="1" ht="20.25" customHeight="1">
      <c r="A60" s="589">
        <v>3</v>
      </c>
      <c r="B60" s="589" t="s">
        <v>1345</v>
      </c>
      <c r="C60" s="597" t="s">
        <v>372</v>
      </c>
      <c r="D60" s="612">
        <v>611</v>
      </c>
      <c r="E60" s="612" t="s">
        <v>15</v>
      </c>
      <c r="F60" s="564" t="s">
        <v>1363</v>
      </c>
      <c r="G60" s="612" t="s">
        <v>1347</v>
      </c>
      <c r="H60" s="612"/>
      <c r="I60" s="612"/>
      <c r="J60" s="612"/>
      <c r="K60" s="612" t="s">
        <v>1349</v>
      </c>
      <c r="L60" s="612" t="s">
        <v>1350</v>
      </c>
      <c r="M60" s="589" t="s">
        <v>1295</v>
      </c>
      <c r="N60" s="564" t="s">
        <v>1297</v>
      </c>
      <c r="O60" s="631"/>
    </row>
    <row r="61" spans="1:15" s="625" customFormat="1" ht="20.25" customHeight="1">
      <c r="A61" s="589">
        <v>4</v>
      </c>
      <c r="B61" s="589" t="s">
        <v>1345</v>
      </c>
      <c r="C61" s="597" t="s">
        <v>399</v>
      </c>
      <c r="D61" s="612">
        <v>624</v>
      </c>
      <c r="E61" s="612" t="s">
        <v>15</v>
      </c>
      <c r="F61" s="564" t="s">
        <v>1363</v>
      </c>
      <c r="G61" s="612" t="s">
        <v>1347</v>
      </c>
      <c r="H61" s="612"/>
      <c r="I61" s="612" t="s">
        <v>1348</v>
      </c>
      <c r="J61" s="612"/>
      <c r="K61" s="589" t="s">
        <v>1349</v>
      </c>
      <c r="L61" s="612" t="s">
        <v>1350</v>
      </c>
      <c r="M61" s="589" t="s">
        <v>1282</v>
      </c>
      <c r="N61" s="564" t="s">
        <v>1240</v>
      </c>
      <c r="O61" s="631"/>
    </row>
    <row r="62" spans="1:15" s="625" customFormat="1" ht="20.25" customHeight="1">
      <c r="A62" s="589"/>
      <c r="B62" s="589"/>
      <c r="C62" s="597"/>
      <c r="D62" s="589"/>
      <c r="E62" s="612"/>
      <c r="F62" s="564"/>
      <c r="G62" s="612"/>
      <c r="H62" s="612"/>
      <c r="I62" s="612"/>
      <c r="J62" s="612"/>
      <c r="K62" s="612"/>
      <c r="L62" s="612"/>
      <c r="M62" s="589"/>
      <c r="N62" s="589"/>
      <c r="O62" s="631"/>
    </row>
    <row r="63" spans="1:15" s="625" customFormat="1" ht="20.25" customHeight="1">
      <c r="A63" s="589">
        <v>1</v>
      </c>
      <c r="B63" s="589" t="s">
        <v>1345</v>
      </c>
      <c r="C63" s="597" t="s">
        <v>372</v>
      </c>
      <c r="D63" s="612">
        <v>611</v>
      </c>
      <c r="E63" s="612" t="s">
        <v>16</v>
      </c>
      <c r="F63" s="564" t="s">
        <v>1364</v>
      </c>
      <c r="G63" s="612" t="s">
        <v>1347</v>
      </c>
      <c r="H63" s="612"/>
      <c r="I63" s="612"/>
      <c r="J63" s="612"/>
      <c r="K63" s="589" t="s">
        <v>1349</v>
      </c>
      <c r="L63" s="612" t="s">
        <v>1350</v>
      </c>
      <c r="M63" s="564" t="s">
        <v>1295</v>
      </c>
      <c r="N63" s="564" t="s">
        <v>1296</v>
      </c>
      <c r="O63" s="631"/>
    </row>
    <row r="64" spans="1:15" s="625" customFormat="1" ht="20.25" customHeight="1">
      <c r="A64" s="589"/>
      <c r="B64" s="589"/>
      <c r="C64" s="597"/>
      <c r="D64" s="589"/>
      <c r="E64" s="612"/>
      <c r="F64" s="564"/>
      <c r="G64" s="612"/>
      <c r="H64" s="612"/>
      <c r="I64" s="612"/>
      <c r="J64" s="612"/>
      <c r="K64" s="612"/>
      <c r="L64" s="612"/>
      <c r="M64" s="589"/>
      <c r="N64" s="589"/>
      <c r="O64" s="631"/>
    </row>
    <row r="65" spans="1:15" ht="20.25" customHeight="1">
      <c r="A65" s="589">
        <v>1</v>
      </c>
      <c r="B65" s="589" t="s">
        <v>1345</v>
      </c>
      <c r="C65" s="597" t="s">
        <v>49</v>
      </c>
      <c r="D65" s="589">
        <v>632</v>
      </c>
      <c r="E65" s="612" t="s">
        <v>616</v>
      </c>
      <c r="F65" s="564" t="s">
        <v>1365</v>
      </c>
      <c r="G65" s="612" t="s">
        <v>1347</v>
      </c>
      <c r="H65" s="612"/>
      <c r="I65" s="612"/>
      <c r="J65" s="612"/>
      <c r="K65" s="628" t="s">
        <v>1349</v>
      </c>
      <c r="L65" s="612" t="s">
        <v>1350</v>
      </c>
      <c r="M65" s="564" t="s">
        <v>1241</v>
      </c>
      <c r="N65" s="564" t="s">
        <v>1260</v>
      </c>
      <c r="O65" s="631"/>
    </row>
    <row r="66" spans="1:15" ht="20.25" customHeight="1">
      <c r="A66" s="589">
        <v>2</v>
      </c>
      <c r="B66" s="589" t="s">
        <v>1345</v>
      </c>
      <c r="C66" s="597" t="s">
        <v>473</v>
      </c>
      <c r="D66" s="612">
        <v>626</v>
      </c>
      <c r="E66" s="612" t="s">
        <v>616</v>
      </c>
      <c r="F66" s="564" t="s">
        <v>1365</v>
      </c>
      <c r="G66" s="612" t="s">
        <v>1347</v>
      </c>
      <c r="H66" s="612"/>
      <c r="I66" s="629" t="s">
        <v>1348</v>
      </c>
      <c r="J66" s="612"/>
      <c r="K66" s="628" t="s">
        <v>1349</v>
      </c>
      <c r="L66" s="612" t="s">
        <v>1350</v>
      </c>
      <c r="M66" s="589" t="s">
        <v>1245</v>
      </c>
      <c r="N66" s="589" t="s">
        <v>1260</v>
      </c>
      <c r="O66" s="631"/>
    </row>
    <row r="67" spans="1:15" ht="20.25" customHeight="1">
      <c r="A67" s="589">
        <v>3</v>
      </c>
      <c r="B67" s="589" t="s">
        <v>1345</v>
      </c>
      <c r="C67" s="597" t="s">
        <v>681</v>
      </c>
      <c r="D67" s="612">
        <v>626</v>
      </c>
      <c r="E67" s="612" t="s">
        <v>616</v>
      </c>
      <c r="F67" s="564" t="s">
        <v>1365</v>
      </c>
      <c r="G67" s="612" t="s">
        <v>1347</v>
      </c>
      <c r="H67" s="612"/>
      <c r="I67" s="629" t="s">
        <v>1348</v>
      </c>
      <c r="J67" s="612"/>
      <c r="K67" s="628" t="s">
        <v>1349</v>
      </c>
      <c r="L67" s="612" t="s">
        <v>1350</v>
      </c>
      <c r="M67" s="589" t="s">
        <v>1245</v>
      </c>
      <c r="N67" s="589" t="s">
        <v>1260</v>
      </c>
      <c r="O67" s="631"/>
    </row>
    <row r="68" spans="1:15" ht="20.25" customHeight="1">
      <c r="A68" s="589">
        <v>4</v>
      </c>
      <c r="B68" s="589" t="s">
        <v>1345</v>
      </c>
      <c r="C68" s="597" t="s">
        <v>399</v>
      </c>
      <c r="D68" s="612">
        <v>624</v>
      </c>
      <c r="E68" s="612" t="s">
        <v>616</v>
      </c>
      <c r="F68" s="564" t="s">
        <v>1365</v>
      </c>
      <c r="G68" s="612" t="s">
        <v>1347</v>
      </c>
      <c r="H68" s="612"/>
      <c r="I68" s="612" t="s">
        <v>1348</v>
      </c>
      <c r="J68" s="612"/>
      <c r="K68" s="589" t="s">
        <v>1349</v>
      </c>
      <c r="L68" s="612" t="s">
        <v>1350</v>
      </c>
      <c r="M68" s="589" t="s">
        <v>1245</v>
      </c>
      <c r="N68" s="589" t="s">
        <v>1260</v>
      </c>
      <c r="O68" s="631"/>
    </row>
    <row r="69" spans="1:15" ht="20.25" customHeight="1">
      <c r="A69" s="589">
        <v>5</v>
      </c>
      <c r="B69" s="589" t="s">
        <v>1345</v>
      </c>
      <c r="C69" s="597" t="s">
        <v>103</v>
      </c>
      <c r="D69" s="612">
        <v>627</v>
      </c>
      <c r="E69" s="612" t="s">
        <v>616</v>
      </c>
      <c r="F69" s="564" t="s">
        <v>1365</v>
      </c>
      <c r="G69" s="612" t="s">
        <v>1347</v>
      </c>
      <c r="H69" s="612"/>
      <c r="I69" s="612"/>
      <c r="J69" s="612"/>
      <c r="K69" s="628" t="s">
        <v>1349</v>
      </c>
      <c r="L69" s="612" t="s">
        <v>1350</v>
      </c>
      <c r="M69" s="589" t="s">
        <v>1245</v>
      </c>
      <c r="N69" s="589" t="s">
        <v>1260</v>
      </c>
      <c r="O69" s="631"/>
    </row>
    <row r="70" spans="1:15" ht="20.25" customHeight="1">
      <c r="A70" s="589">
        <v>6</v>
      </c>
      <c r="B70" s="589" t="s">
        <v>1345</v>
      </c>
      <c r="C70" s="597" t="s">
        <v>986</v>
      </c>
      <c r="D70" s="612">
        <v>633</v>
      </c>
      <c r="E70" s="612" t="s">
        <v>616</v>
      </c>
      <c r="F70" s="564" t="s">
        <v>1365</v>
      </c>
      <c r="G70" s="612" t="s">
        <v>1347</v>
      </c>
      <c r="H70" s="612"/>
      <c r="I70" s="612" t="s">
        <v>1348</v>
      </c>
      <c r="J70" s="612"/>
      <c r="K70" s="589" t="s">
        <v>1349</v>
      </c>
      <c r="L70" s="612" t="s">
        <v>1350</v>
      </c>
      <c r="M70" s="564" t="s">
        <v>1241</v>
      </c>
      <c r="N70" s="564" t="s">
        <v>1260</v>
      </c>
      <c r="O70" s="631"/>
    </row>
    <row r="71" spans="1:15" ht="20.25" customHeight="1">
      <c r="A71" s="589">
        <v>7</v>
      </c>
      <c r="B71" s="589" t="s">
        <v>1345</v>
      </c>
      <c r="C71" s="597" t="s">
        <v>586</v>
      </c>
      <c r="D71" s="612">
        <v>625</v>
      </c>
      <c r="E71" s="612" t="s">
        <v>616</v>
      </c>
      <c r="F71" s="564" t="s">
        <v>1365</v>
      </c>
      <c r="G71" s="612" t="s">
        <v>1347</v>
      </c>
      <c r="H71" s="612"/>
      <c r="I71" s="629" t="s">
        <v>1348</v>
      </c>
      <c r="J71" s="612"/>
      <c r="K71" s="628" t="s">
        <v>1349</v>
      </c>
      <c r="L71" s="612" t="s">
        <v>1350</v>
      </c>
      <c r="M71" s="589" t="s">
        <v>1245</v>
      </c>
      <c r="N71" s="589" t="s">
        <v>1260</v>
      </c>
      <c r="O71" s="631"/>
    </row>
    <row r="72" spans="1:15" ht="20.25" customHeight="1">
      <c r="A72" s="589"/>
      <c r="B72" s="589"/>
      <c r="C72" s="597"/>
      <c r="D72" s="589"/>
      <c r="E72" s="612"/>
      <c r="F72" s="564"/>
      <c r="G72" s="612"/>
      <c r="H72" s="612"/>
      <c r="I72" s="612"/>
      <c r="J72" s="612"/>
      <c r="K72" s="612"/>
      <c r="L72" s="612"/>
      <c r="M72" s="564"/>
      <c r="N72" s="564"/>
      <c r="O72" s="631"/>
    </row>
    <row r="73" spans="1:15" ht="20.25" customHeight="1">
      <c r="A73" s="589">
        <v>1</v>
      </c>
      <c r="B73" s="589" t="s">
        <v>1345</v>
      </c>
      <c r="C73" s="597" t="s">
        <v>372</v>
      </c>
      <c r="D73" s="612">
        <v>611</v>
      </c>
      <c r="E73" s="612" t="s">
        <v>17</v>
      </c>
      <c r="F73" s="564" t="s">
        <v>1366</v>
      </c>
      <c r="G73" s="612" t="s">
        <v>1347</v>
      </c>
      <c r="H73" s="612"/>
      <c r="I73" s="612"/>
      <c r="J73" s="612"/>
      <c r="K73" s="612" t="s">
        <v>1349</v>
      </c>
      <c r="L73" s="612" t="s">
        <v>1350</v>
      </c>
      <c r="M73" s="564" t="s">
        <v>1238</v>
      </c>
      <c r="N73" s="564" t="s">
        <v>1294</v>
      </c>
      <c r="O73" s="630" t="e">
        <f>L73-M73</f>
        <v>#VALUE!</v>
      </c>
    </row>
    <row r="74" spans="1:15" ht="20.25" customHeight="1">
      <c r="A74" s="589"/>
      <c r="B74" s="589"/>
      <c r="C74" s="597"/>
      <c r="D74" s="589"/>
      <c r="E74" s="612"/>
      <c r="F74" s="564"/>
      <c r="G74" s="612"/>
      <c r="H74" s="612"/>
      <c r="I74" s="612"/>
      <c r="J74" s="612"/>
      <c r="K74" s="612"/>
      <c r="L74" s="612"/>
      <c r="M74" s="589"/>
      <c r="N74" s="589"/>
      <c r="O74" s="626"/>
    </row>
    <row r="75" spans="1:15" ht="20.25" customHeight="1">
      <c r="A75" s="589">
        <v>1</v>
      </c>
      <c r="B75" s="589" t="s">
        <v>1345</v>
      </c>
      <c r="C75" s="597" t="s">
        <v>372</v>
      </c>
      <c r="D75" s="612">
        <v>611</v>
      </c>
      <c r="E75" s="612" t="s">
        <v>18</v>
      </c>
      <c r="F75" s="564" t="s">
        <v>1367</v>
      </c>
      <c r="G75" s="612" t="s">
        <v>1347</v>
      </c>
      <c r="H75" s="612"/>
      <c r="I75" s="612"/>
      <c r="J75" s="612"/>
      <c r="K75" s="612" t="s">
        <v>1349</v>
      </c>
      <c r="L75" s="612" t="s">
        <v>1350</v>
      </c>
      <c r="M75" s="564" t="s">
        <v>1255</v>
      </c>
      <c r="N75" s="564" t="s">
        <v>1368</v>
      </c>
      <c r="O75" s="630" t="e">
        <f>L75-M75</f>
        <v>#VALUE!</v>
      </c>
    </row>
    <row r="76" spans="1:15" ht="20.25" customHeight="1">
      <c r="A76" s="589"/>
      <c r="B76" s="589"/>
      <c r="C76" s="597"/>
      <c r="D76" s="589"/>
      <c r="E76" s="612"/>
      <c r="F76" s="564"/>
      <c r="G76" s="612"/>
      <c r="H76" s="612"/>
      <c r="I76" s="612"/>
      <c r="J76" s="612"/>
      <c r="K76" s="612"/>
      <c r="L76" s="612"/>
      <c r="M76" s="589"/>
      <c r="N76" s="589"/>
      <c r="O76" s="631"/>
    </row>
    <row r="77" spans="1:15" ht="20.25" customHeight="1">
      <c r="A77" s="589">
        <v>1</v>
      </c>
      <c r="B77" s="589" t="s">
        <v>1345</v>
      </c>
      <c r="C77" s="597" t="s">
        <v>49</v>
      </c>
      <c r="D77" s="589">
        <v>632</v>
      </c>
      <c r="E77" s="612" t="s">
        <v>8</v>
      </c>
      <c r="F77" s="564" t="s">
        <v>1369</v>
      </c>
      <c r="G77" s="612" t="s">
        <v>1347</v>
      </c>
      <c r="H77" s="612"/>
      <c r="I77" s="612"/>
      <c r="J77" s="612"/>
      <c r="K77" s="612" t="s">
        <v>1349</v>
      </c>
      <c r="L77" s="612" t="s">
        <v>1350</v>
      </c>
      <c r="M77" s="551" t="s">
        <v>1262</v>
      </c>
      <c r="N77" s="551" t="s">
        <v>1263</v>
      </c>
      <c r="O77" s="631"/>
    </row>
    <row r="78" spans="1:15" ht="20.25" customHeight="1">
      <c r="A78" s="589">
        <v>2</v>
      </c>
      <c r="B78" s="589" t="s">
        <v>1345</v>
      </c>
      <c r="C78" s="597" t="s">
        <v>523</v>
      </c>
      <c r="D78" s="612">
        <v>630</v>
      </c>
      <c r="E78" s="612" t="s">
        <v>8</v>
      </c>
      <c r="F78" s="564" t="s">
        <v>1369</v>
      </c>
      <c r="G78" s="612" t="s">
        <v>1347</v>
      </c>
      <c r="H78" s="612"/>
      <c r="I78" s="612"/>
      <c r="J78" s="612"/>
      <c r="K78" s="589" t="s">
        <v>1349</v>
      </c>
      <c r="L78" s="612" t="s">
        <v>1350</v>
      </c>
      <c r="M78" s="564" t="s">
        <v>1262</v>
      </c>
      <c r="N78" s="564" t="s">
        <v>1263</v>
      </c>
      <c r="O78" s="631"/>
    </row>
    <row r="79" spans="1:15" ht="20.25" customHeight="1">
      <c r="A79" s="589">
        <v>3</v>
      </c>
      <c r="B79" s="589" t="s">
        <v>1345</v>
      </c>
      <c r="C79" s="597" t="s">
        <v>507</v>
      </c>
      <c r="D79" s="612">
        <v>612</v>
      </c>
      <c r="E79" s="612" t="s">
        <v>8</v>
      </c>
      <c r="F79" s="564" t="s">
        <v>1369</v>
      </c>
      <c r="G79" s="612" t="s">
        <v>1347</v>
      </c>
      <c r="H79" s="612"/>
      <c r="I79" s="612"/>
      <c r="J79" s="612"/>
      <c r="K79" s="612" t="s">
        <v>1349</v>
      </c>
      <c r="L79" s="612" t="s">
        <v>1350</v>
      </c>
      <c r="M79" s="589" t="s">
        <v>1262</v>
      </c>
      <c r="N79" s="589" t="s">
        <v>1263</v>
      </c>
      <c r="O79" s="631"/>
    </row>
    <row r="80" spans="1:15" ht="20.25" customHeight="1">
      <c r="A80" s="589">
        <v>4</v>
      </c>
      <c r="B80" s="589" t="s">
        <v>1345</v>
      </c>
      <c r="C80" s="597" t="s">
        <v>2</v>
      </c>
      <c r="D80" s="589">
        <v>610</v>
      </c>
      <c r="E80" s="612" t="s">
        <v>8</v>
      </c>
      <c r="F80" s="564" t="s">
        <v>1369</v>
      </c>
      <c r="G80" s="612" t="s">
        <v>1347</v>
      </c>
      <c r="H80" s="612"/>
      <c r="I80" s="612"/>
      <c r="J80" s="612"/>
      <c r="K80" s="612" t="s">
        <v>1349</v>
      </c>
      <c r="L80" s="612" t="s">
        <v>1350</v>
      </c>
      <c r="M80" s="589" t="s">
        <v>1262</v>
      </c>
      <c r="N80" s="589" t="s">
        <v>1263</v>
      </c>
      <c r="O80" s="631"/>
    </row>
    <row r="81" spans="1:15" ht="20.25" customHeight="1">
      <c r="A81" s="589">
        <v>5</v>
      </c>
      <c r="B81" s="589" t="s">
        <v>1345</v>
      </c>
      <c r="C81" s="597" t="s">
        <v>299</v>
      </c>
      <c r="D81" s="589">
        <v>994</v>
      </c>
      <c r="E81" s="612" t="s">
        <v>8</v>
      </c>
      <c r="F81" s="564" t="s">
        <v>1369</v>
      </c>
      <c r="G81" s="612" t="s">
        <v>1347</v>
      </c>
      <c r="H81" s="612"/>
      <c r="I81" s="612" t="s">
        <v>1348</v>
      </c>
      <c r="J81" s="612"/>
      <c r="K81" s="629" t="s">
        <v>1349</v>
      </c>
      <c r="L81" s="612" t="s">
        <v>1350</v>
      </c>
      <c r="M81" s="575" t="s">
        <v>1262</v>
      </c>
      <c r="N81" s="575" t="s">
        <v>1263</v>
      </c>
      <c r="O81" s="631"/>
    </row>
    <row r="82" spans="1:15" ht="20.25" customHeight="1">
      <c r="A82" s="589">
        <v>6</v>
      </c>
      <c r="B82" s="589" t="s">
        <v>1345</v>
      </c>
      <c r="C82" s="597" t="s">
        <v>300</v>
      </c>
      <c r="D82" s="612">
        <v>613</v>
      </c>
      <c r="E82" s="612" t="s">
        <v>8</v>
      </c>
      <c r="F82" s="564" t="s">
        <v>1369</v>
      </c>
      <c r="G82" s="612" t="s">
        <v>1347</v>
      </c>
      <c r="H82" s="612"/>
      <c r="I82" s="612" t="s">
        <v>1348</v>
      </c>
      <c r="J82" s="612"/>
      <c r="K82" s="589" t="s">
        <v>1349</v>
      </c>
      <c r="L82" s="612" t="s">
        <v>1350</v>
      </c>
      <c r="M82" s="589" t="s">
        <v>1262</v>
      </c>
      <c r="N82" s="589" t="s">
        <v>1263</v>
      </c>
      <c r="O82" s="631"/>
    </row>
    <row r="83" spans="1:15" ht="20.25" customHeight="1">
      <c r="A83" s="589">
        <v>7</v>
      </c>
      <c r="B83" s="589" t="s">
        <v>1345</v>
      </c>
      <c r="C83" s="597" t="s">
        <v>216</v>
      </c>
      <c r="D83" s="612">
        <v>623</v>
      </c>
      <c r="E83" s="612" t="s">
        <v>8</v>
      </c>
      <c r="F83" s="564" t="s">
        <v>1369</v>
      </c>
      <c r="G83" s="612" t="s">
        <v>1347</v>
      </c>
      <c r="H83" s="612"/>
      <c r="I83" s="612" t="s">
        <v>1348</v>
      </c>
      <c r="J83" s="612"/>
      <c r="K83" s="589" t="s">
        <v>1349</v>
      </c>
      <c r="L83" s="612" t="s">
        <v>1350</v>
      </c>
      <c r="M83" s="589" t="s">
        <v>1262</v>
      </c>
      <c r="N83" s="589" t="s">
        <v>1263</v>
      </c>
      <c r="O83" s="631"/>
    </row>
    <row r="84" spans="1:15" ht="20.25" customHeight="1">
      <c r="A84" s="589">
        <v>8</v>
      </c>
      <c r="B84" s="589" t="s">
        <v>1345</v>
      </c>
      <c r="C84" s="597" t="s">
        <v>414</v>
      </c>
      <c r="D84" s="612">
        <v>609</v>
      </c>
      <c r="E84" s="612" t="s">
        <v>8</v>
      </c>
      <c r="F84" s="564" t="s">
        <v>1369</v>
      </c>
      <c r="G84" s="612" t="s">
        <v>1347</v>
      </c>
      <c r="H84" s="612"/>
      <c r="I84" s="612"/>
      <c r="J84" s="612"/>
      <c r="K84" s="629" t="s">
        <v>1349</v>
      </c>
      <c r="L84" s="612" t="s">
        <v>1350</v>
      </c>
      <c r="M84" s="589" t="s">
        <v>1262</v>
      </c>
      <c r="N84" s="589" t="s">
        <v>1263</v>
      </c>
      <c r="O84" s="631"/>
    </row>
    <row r="85" spans="1:15" ht="20.25" customHeight="1">
      <c r="A85" s="589">
        <v>9</v>
      </c>
      <c r="B85" s="589" t="s">
        <v>1345</v>
      </c>
      <c r="C85" s="597" t="s">
        <v>261</v>
      </c>
      <c r="D85" s="612">
        <v>615</v>
      </c>
      <c r="E85" s="612" t="s">
        <v>8</v>
      </c>
      <c r="F85" s="564" t="s">
        <v>1369</v>
      </c>
      <c r="G85" s="612" t="s">
        <v>1347</v>
      </c>
      <c r="H85" s="612"/>
      <c r="I85" s="612"/>
      <c r="J85" s="612"/>
      <c r="K85" s="612" t="s">
        <v>1349</v>
      </c>
      <c r="L85" s="612" t="s">
        <v>1350</v>
      </c>
      <c r="M85" s="589" t="s">
        <v>1262</v>
      </c>
      <c r="N85" s="589" t="s">
        <v>1263</v>
      </c>
      <c r="O85" s="631"/>
    </row>
    <row r="86" spans="1:15" ht="20.25" customHeight="1">
      <c r="A86" s="589">
        <v>10</v>
      </c>
      <c r="B86" s="589" t="s">
        <v>1345</v>
      </c>
      <c r="C86" s="597" t="s">
        <v>473</v>
      </c>
      <c r="D86" s="612">
        <v>626</v>
      </c>
      <c r="E86" s="612" t="s">
        <v>8</v>
      </c>
      <c r="F86" s="564" t="s">
        <v>1369</v>
      </c>
      <c r="G86" s="612" t="s">
        <v>1347</v>
      </c>
      <c r="H86" s="612"/>
      <c r="I86" s="629" t="s">
        <v>1348</v>
      </c>
      <c r="J86" s="612"/>
      <c r="K86" s="629" t="s">
        <v>1349</v>
      </c>
      <c r="L86" s="612" t="s">
        <v>1350</v>
      </c>
      <c r="M86" s="589" t="s">
        <v>1262</v>
      </c>
      <c r="N86" s="589" t="s">
        <v>1263</v>
      </c>
      <c r="O86" s="631"/>
    </row>
    <row r="87" spans="1:15" ht="20.25" customHeight="1">
      <c r="A87" s="589">
        <v>11</v>
      </c>
      <c r="B87" s="589" t="s">
        <v>1345</v>
      </c>
      <c r="C87" s="597" t="s">
        <v>472</v>
      </c>
      <c r="D87" s="612">
        <v>608</v>
      </c>
      <c r="E87" s="612" t="s">
        <v>8</v>
      </c>
      <c r="F87" s="564" t="s">
        <v>1369</v>
      </c>
      <c r="G87" s="612" t="s">
        <v>1347</v>
      </c>
      <c r="H87" s="612"/>
      <c r="I87" s="612"/>
      <c r="J87" s="612"/>
      <c r="K87" s="612" t="s">
        <v>1349</v>
      </c>
      <c r="L87" s="612" t="s">
        <v>1350</v>
      </c>
      <c r="M87" s="589" t="s">
        <v>1262</v>
      </c>
      <c r="N87" s="589" t="s">
        <v>1263</v>
      </c>
      <c r="O87" s="631"/>
    </row>
    <row r="88" spans="1:15" ht="20.25" customHeight="1">
      <c r="A88" s="589">
        <v>12</v>
      </c>
      <c r="B88" s="589" t="s">
        <v>1345</v>
      </c>
      <c r="C88" s="597" t="s">
        <v>298</v>
      </c>
      <c r="D88" s="589">
        <v>622</v>
      </c>
      <c r="E88" s="612" t="s">
        <v>8</v>
      </c>
      <c r="F88" s="564" t="s">
        <v>1369</v>
      </c>
      <c r="G88" s="612" t="s">
        <v>1347</v>
      </c>
      <c r="H88" s="612"/>
      <c r="I88" s="629"/>
      <c r="J88" s="612"/>
      <c r="K88" s="629" t="s">
        <v>1349</v>
      </c>
      <c r="L88" s="612" t="s">
        <v>1350</v>
      </c>
      <c r="M88" s="564" t="s">
        <v>1282</v>
      </c>
      <c r="N88" s="564" t="s">
        <v>1370</v>
      </c>
      <c r="O88" s="631"/>
    </row>
    <row r="89" spans="1:15" ht="20.25" customHeight="1">
      <c r="A89" s="589">
        <v>13</v>
      </c>
      <c r="B89" s="589" t="s">
        <v>1345</v>
      </c>
      <c r="C89" s="597" t="s">
        <v>585</v>
      </c>
      <c r="D89" s="589">
        <v>995</v>
      </c>
      <c r="E89" s="612" t="s">
        <v>8</v>
      </c>
      <c r="F89" s="564" t="s">
        <v>1369</v>
      </c>
      <c r="G89" s="612" t="s">
        <v>1347</v>
      </c>
      <c r="H89" s="612"/>
      <c r="I89" s="612" t="s">
        <v>1348</v>
      </c>
      <c r="J89" s="612"/>
      <c r="K89" s="629" t="s">
        <v>1349</v>
      </c>
      <c r="L89" s="612" t="s">
        <v>1350</v>
      </c>
      <c r="M89" s="596" t="s">
        <v>1262</v>
      </c>
      <c r="N89" s="596" t="s">
        <v>1263</v>
      </c>
      <c r="O89" s="631"/>
    </row>
    <row r="90" spans="1:15" ht="20.25" customHeight="1">
      <c r="A90" s="589">
        <v>14</v>
      </c>
      <c r="B90" s="589" t="s">
        <v>1345</v>
      </c>
      <c r="C90" s="597" t="s">
        <v>103</v>
      </c>
      <c r="D90" s="612">
        <v>627</v>
      </c>
      <c r="E90" s="612" t="s">
        <v>8</v>
      </c>
      <c r="F90" s="564" t="s">
        <v>1369</v>
      </c>
      <c r="G90" s="612" t="s">
        <v>1347</v>
      </c>
      <c r="H90" s="612"/>
      <c r="I90" s="629" t="s">
        <v>1348</v>
      </c>
      <c r="J90" s="612"/>
      <c r="K90" s="629" t="s">
        <v>1349</v>
      </c>
      <c r="L90" s="612" t="s">
        <v>1350</v>
      </c>
      <c r="M90" s="589" t="s">
        <v>1262</v>
      </c>
      <c r="N90" s="589" t="s">
        <v>1263</v>
      </c>
      <c r="O90" s="631"/>
    </row>
    <row r="91" spans="1:15" ht="20.25" customHeight="1">
      <c r="A91" s="589">
        <v>15</v>
      </c>
      <c r="B91" s="589" t="s">
        <v>1345</v>
      </c>
      <c r="C91" s="597" t="s">
        <v>1097</v>
      </c>
      <c r="D91" s="612">
        <v>614</v>
      </c>
      <c r="E91" s="612" t="s">
        <v>8</v>
      </c>
      <c r="F91" s="564" t="s">
        <v>1369</v>
      </c>
      <c r="G91" s="612" t="s">
        <v>1347</v>
      </c>
      <c r="H91" s="612"/>
      <c r="I91" s="612" t="s">
        <v>1348</v>
      </c>
      <c r="J91" s="612"/>
      <c r="K91" s="612" t="s">
        <v>1349</v>
      </c>
      <c r="L91" s="612" t="s">
        <v>1350</v>
      </c>
      <c r="M91" s="589" t="s">
        <v>1262</v>
      </c>
      <c r="N91" s="589" t="s">
        <v>1273</v>
      </c>
      <c r="O91" s="631"/>
    </row>
    <row r="92" spans="1:15" s="625" customFormat="1" ht="20.25" customHeight="1">
      <c r="A92" s="589">
        <v>16</v>
      </c>
      <c r="B92" s="589" t="s">
        <v>1345</v>
      </c>
      <c r="C92" s="597" t="s">
        <v>986</v>
      </c>
      <c r="D92" s="612">
        <v>633</v>
      </c>
      <c r="E92" s="612" t="s">
        <v>8</v>
      </c>
      <c r="F92" s="564" t="s">
        <v>1369</v>
      </c>
      <c r="G92" s="612" t="s">
        <v>1347</v>
      </c>
      <c r="H92" s="612"/>
      <c r="I92" s="612" t="s">
        <v>1348</v>
      </c>
      <c r="J92" s="612"/>
      <c r="K92" s="589" t="s">
        <v>1349</v>
      </c>
      <c r="L92" s="612" t="s">
        <v>1350</v>
      </c>
      <c r="M92" s="564" t="s">
        <v>1262</v>
      </c>
      <c r="N92" s="564" t="s">
        <v>1263</v>
      </c>
      <c r="O92" s="626"/>
    </row>
    <row r="93" spans="1:15" s="625" customFormat="1" ht="20.25" customHeight="1">
      <c r="A93" s="589">
        <v>17</v>
      </c>
      <c r="B93" s="589" t="s">
        <v>1345</v>
      </c>
      <c r="C93" s="597" t="s">
        <v>586</v>
      </c>
      <c r="D93" s="612">
        <v>625</v>
      </c>
      <c r="E93" s="612" t="s">
        <v>8</v>
      </c>
      <c r="F93" s="564" t="s">
        <v>1369</v>
      </c>
      <c r="G93" s="612" t="s">
        <v>1347</v>
      </c>
      <c r="H93" s="612"/>
      <c r="I93" s="629" t="s">
        <v>1348</v>
      </c>
      <c r="J93" s="612"/>
      <c r="K93" s="629" t="s">
        <v>1349</v>
      </c>
      <c r="L93" s="612" t="s">
        <v>1350</v>
      </c>
      <c r="M93" s="595" t="s">
        <v>1262</v>
      </c>
      <c r="N93" s="595" t="s">
        <v>1263</v>
      </c>
      <c r="O93" s="626"/>
    </row>
    <row r="94" spans="1:15" ht="20.25" customHeight="1">
      <c r="A94" s="589"/>
      <c r="B94" s="589"/>
      <c r="C94" s="597"/>
      <c r="D94" s="589"/>
      <c r="E94" s="612"/>
      <c r="F94" s="564"/>
      <c r="G94" s="612"/>
      <c r="H94" s="612"/>
      <c r="I94" s="612"/>
      <c r="J94" s="612"/>
      <c r="K94" s="612"/>
      <c r="L94" s="612"/>
      <c r="M94" s="551"/>
      <c r="N94" s="551"/>
      <c r="O94" s="631"/>
    </row>
    <row r="95" spans="1:15" ht="20.25" customHeight="1">
      <c r="A95" s="589">
        <v>1</v>
      </c>
      <c r="B95" s="589" t="s">
        <v>1345</v>
      </c>
      <c r="C95" s="597" t="s">
        <v>175</v>
      </c>
      <c r="D95" s="612">
        <v>631</v>
      </c>
      <c r="E95" s="612" t="s">
        <v>9</v>
      </c>
      <c r="F95" s="564" t="s">
        <v>1371</v>
      </c>
      <c r="G95" s="612" t="s">
        <v>1347</v>
      </c>
      <c r="H95" s="612"/>
      <c r="I95" s="612"/>
      <c r="J95" s="612"/>
      <c r="K95" s="612" t="s">
        <v>1349</v>
      </c>
      <c r="L95" s="612" t="s">
        <v>1350</v>
      </c>
      <c r="M95" s="589" t="s">
        <v>1245</v>
      </c>
      <c r="N95" s="564" t="s">
        <v>1240</v>
      </c>
      <c r="O95" s="631"/>
    </row>
    <row r="96" spans="1:15" ht="20.25" customHeight="1">
      <c r="A96" s="589">
        <v>2</v>
      </c>
      <c r="B96" s="589" t="s">
        <v>1345</v>
      </c>
      <c r="C96" s="597" t="s">
        <v>372</v>
      </c>
      <c r="D96" s="612">
        <v>611</v>
      </c>
      <c r="E96" s="612" t="s">
        <v>9</v>
      </c>
      <c r="F96" s="564" t="s">
        <v>1371</v>
      </c>
      <c r="G96" s="612" t="s">
        <v>1347</v>
      </c>
      <c r="H96" s="612"/>
      <c r="I96" s="612"/>
      <c r="J96" s="612"/>
      <c r="K96" s="612" t="s">
        <v>1349</v>
      </c>
      <c r="L96" s="612" t="s">
        <v>1350</v>
      </c>
      <c r="M96" s="589" t="s">
        <v>1283</v>
      </c>
      <c r="N96" s="589" t="s">
        <v>1284</v>
      </c>
      <c r="O96" s="631"/>
    </row>
    <row r="97" spans="1:15" ht="20.25" customHeight="1">
      <c r="A97" s="589"/>
      <c r="B97" s="589"/>
      <c r="C97" s="597"/>
      <c r="D97" s="589"/>
      <c r="E97" s="612"/>
      <c r="F97" s="564"/>
      <c r="G97" s="612"/>
      <c r="H97" s="612"/>
      <c r="I97" s="612"/>
      <c r="J97" s="612"/>
      <c r="K97" s="612"/>
      <c r="L97" s="612"/>
      <c r="M97" s="589"/>
      <c r="N97" s="589"/>
      <c r="O97" s="631"/>
    </row>
    <row r="98" spans="1:15" ht="20.25" customHeight="1">
      <c r="A98" s="589">
        <v>1</v>
      </c>
      <c r="B98" s="589" t="s">
        <v>1345</v>
      </c>
      <c r="C98" s="597" t="s">
        <v>260</v>
      </c>
      <c r="D98" s="612">
        <v>616</v>
      </c>
      <c r="E98" s="612" t="s">
        <v>11</v>
      </c>
      <c r="F98" s="564" t="s">
        <v>1372</v>
      </c>
      <c r="G98" s="612" t="s">
        <v>1347</v>
      </c>
      <c r="H98" s="612"/>
      <c r="I98" s="629"/>
      <c r="J98" s="612"/>
      <c r="K98" s="629" t="s">
        <v>1349</v>
      </c>
      <c r="L98" s="612" t="s">
        <v>1350</v>
      </c>
      <c r="M98" s="628" t="s">
        <v>1277</v>
      </c>
      <c r="N98" s="628" t="s">
        <v>1278</v>
      </c>
      <c r="O98" s="631"/>
    </row>
    <row r="99" spans="1:15" ht="20.25" customHeight="1">
      <c r="A99" s="589">
        <v>2</v>
      </c>
      <c r="B99" s="589" t="s">
        <v>1345</v>
      </c>
      <c r="C99" s="597" t="s">
        <v>507</v>
      </c>
      <c r="D99" s="612">
        <v>612</v>
      </c>
      <c r="E99" s="612" t="s">
        <v>11</v>
      </c>
      <c r="F99" s="564" t="s">
        <v>1372</v>
      </c>
      <c r="G99" s="612" t="s">
        <v>1347</v>
      </c>
      <c r="H99" s="612"/>
      <c r="I99" s="612"/>
      <c r="J99" s="612"/>
      <c r="K99" s="612" t="s">
        <v>1349</v>
      </c>
      <c r="L99" s="612" t="s">
        <v>1350</v>
      </c>
      <c r="M99" s="628" t="s">
        <v>1277</v>
      </c>
      <c r="N99" s="628" t="s">
        <v>1278</v>
      </c>
      <c r="O99" s="631"/>
    </row>
    <row r="100" spans="1:15" ht="20.25" customHeight="1">
      <c r="A100" s="589">
        <v>3</v>
      </c>
      <c r="B100" s="589" t="s">
        <v>1345</v>
      </c>
      <c r="C100" s="597" t="s">
        <v>300</v>
      </c>
      <c r="D100" s="612">
        <v>613</v>
      </c>
      <c r="E100" s="612" t="s">
        <v>11</v>
      </c>
      <c r="F100" s="564" t="s">
        <v>1372</v>
      </c>
      <c r="G100" s="612" t="s">
        <v>1347</v>
      </c>
      <c r="H100" s="612"/>
      <c r="I100" s="612" t="s">
        <v>1348</v>
      </c>
      <c r="J100" s="612"/>
      <c r="K100" s="589" t="s">
        <v>1349</v>
      </c>
      <c r="L100" s="612" t="s">
        <v>1350</v>
      </c>
      <c r="M100" s="628" t="s">
        <v>1277</v>
      </c>
      <c r="N100" s="628" t="s">
        <v>1278</v>
      </c>
      <c r="O100" s="631"/>
    </row>
    <row r="101" spans="1:15" ht="20.25" customHeight="1">
      <c r="A101" s="589">
        <v>4</v>
      </c>
      <c r="B101" s="589" t="s">
        <v>1345</v>
      </c>
      <c r="C101" s="597" t="s">
        <v>175</v>
      </c>
      <c r="D101" s="612">
        <v>631</v>
      </c>
      <c r="E101" s="612" t="s">
        <v>11</v>
      </c>
      <c r="F101" s="564" t="s">
        <v>1372</v>
      </c>
      <c r="G101" s="612" t="s">
        <v>1347</v>
      </c>
      <c r="H101" s="612"/>
      <c r="I101" s="612"/>
      <c r="J101" s="612"/>
      <c r="K101" s="612" t="s">
        <v>1349</v>
      </c>
      <c r="L101" s="612" t="s">
        <v>1350</v>
      </c>
      <c r="M101" s="628" t="s">
        <v>1277</v>
      </c>
      <c r="N101" s="627" t="s">
        <v>1278</v>
      </c>
      <c r="O101" s="631"/>
    </row>
    <row r="102" spans="1:15" ht="20.25" customHeight="1">
      <c r="A102" s="589">
        <v>5</v>
      </c>
      <c r="B102" s="589" t="s">
        <v>1345</v>
      </c>
      <c r="C102" s="597" t="s">
        <v>216</v>
      </c>
      <c r="D102" s="612">
        <v>623</v>
      </c>
      <c r="E102" s="612" t="s">
        <v>11</v>
      </c>
      <c r="F102" s="564" t="s">
        <v>1372</v>
      </c>
      <c r="G102" s="612" t="s">
        <v>1347</v>
      </c>
      <c r="H102" s="612"/>
      <c r="I102" s="612" t="s">
        <v>1348</v>
      </c>
      <c r="J102" s="612"/>
      <c r="K102" s="589" t="s">
        <v>1349</v>
      </c>
      <c r="L102" s="612" t="s">
        <v>1350</v>
      </c>
      <c r="M102" s="628" t="s">
        <v>1277</v>
      </c>
      <c r="N102" s="628" t="s">
        <v>1278</v>
      </c>
      <c r="O102" s="631"/>
    </row>
    <row r="103" spans="1:15" ht="20.25" customHeight="1">
      <c r="A103" s="589">
        <v>6</v>
      </c>
      <c r="B103" s="589" t="s">
        <v>1345</v>
      </c>
      <c r="C103" s="597" t="s">
        <v>473</v>
      </c>
      <c r="D103" s="612">
        <v>626</v>
      </c>
      <c r="E103" s="612" t="s">
        <v>11</v>
      </c>
      <c r="F103" s="564" t="s">
        <v>1372</v>
      </c>
      <c r="G103" s="612" t="s">
        <v>1347</v>
      </c>
      <c r="H103" s="612"/>
      <c r="I103" s="629" t="s">
        <v>1348</v>
      </c>
      <c r="J103" s="612"/>
      <c r="K103" s="629" t="s">
        <v>1349</v>
      </c>
      <c r="L103" s="612" t="s">
        <v>1350</v>
      </c>
      <c r="M103" s="628" t="s">
        <v>1277</v>
      </c>
      <c r="N103" s="628" t="s">
        <v>1278</v>
      </c>
      <c r="O103" s="631"/>
    </row>
    <row r="104" spans="1:15" ht="20.25" customHeight="1">
      <c r="A104" s="589">
        <v>7</v>
      </c>
      <c r="B104" s="589" t="s">
        <v>1345</v>
      </c>
      <c r="C104" s="597" t="s">
        <v>681</v>
      </c>
      <c r="D104" s="612">
        <v>626</v>
      </c>
      <c r="E104" s="612" t="s">
        <v>11</v>
      </c>
      <c r="F104" s="564" t="s">
        <v>1372</v>
      </c>
      <c r="G104" s="612" t="s">
        <v>1347</v>
      </c>
      <c r="H104" s="612"/>
      <c r="I104" s="629" t="s">
        <v>1348</v>
      </c>
      <c r="J104" s="612"/>
      <c r="K104" s="629" t="s">
        <v>1349</v>
      </c>
      <c r="L104" s="612" t="s">
        <v>1350</v>
      </c>
      <c r="M104" s="628" t="s">
        <v>1277</v>
      </c>
      <c r="N104" s="628" t="s">
        <v>1278</v>
      </c>
      <c r="O104" s="631"/>
    </row>
    <row r="105" spans="1:15" ht="20.25" customHeight="1">
      <c r="A105" s="589">
        <v>8</v>
      </c>
      <c r="B105" s="589" t="s">
        <v>1345</v>
      </c>
      <c r="C105" s="597" t="s">
        <v>521</v>
      </c>
      <c r="D105" s="589">
        <v>992</v>
      </c>
      <c r="E105" s="612" t="s">
        <v>11</v>
      </c>
      <c r="F105" s="564" t="s">
        <v>1372</v>
      </c>
      <c r="G105" s="612" t="s">
        <v>1347</v>
      </c>
      <c r="H105" s="612"/>
      <c r="I105" s="612"/>
      <c r="J105" s="612"/>
      <c r="K105" s="629" t="s">
        <v>1349</v>
      </c>
      <c r="L105" s="612" t="s">
        <v>1350</v>
      </c>
      <c r="M105" s="628" t="s">
        <v>1277</v>
      </c>
      <c r="N105" s="628" t="s">
        <v>1278</v>
      </c>
      <c r="O105" s="631"/>
    </row>
    <row r="106" spans="1:15" ht="20.25" customHeight="1">
      <c r="A106" s="589">
        <v>9</v>
      </c>
      <c r="B106" s="589" t="s">
        <v>1345</v>
      </c>
      <c r="C106" s="597" t="s">
        <v>298</v>
      </c>
      <c r="D106" s="589">
        <v>622</v>
      </c>
      <c r="E106" s="612" t="s">
        <v>11</v>
      </c>
      <c r="F106" s="564" t="s">
        <v>1372</v>
      </c>
      <c r="G106" s="612" t="s">
        <v>1347</v>
      </c>
      <c r="H106" s="612"/>
      <c r="I106" s="612"/>
      <c r="J106" s="612"/>
      <c r="K106" s="629" t="s">
        <v>1349</v>
      </c>
      <c r="L106" s="612" t="s">
        <v>1350</v>
      </c>
      <c r="M106" s="627" t="s">
        <v>1264</v>
      </c>
      <c r="N106" s="627" t="s">
        <v>1281</v>
      </c>
      <c r="O106" s="631"/>
    </row>
    <row r="107" spans="1:15" ht="20.25" customHeight="1">
      <c r="A107" s="589">
        <v>10</v>
      </c>
      <c r="B107" s="589" t="s">
        <v>1345</v>
      </c>
      <c r="C107" s="597" t="s">
        <v>585</v>
      </c>
      <c r="D107" s="589">
        <v>995</v>
      </c>
      <c r="E107" s="612" t="s">
        <v>11</v>
      </c>
      <c r="F107" s="564" t="s">
        <v>1372</v>
      </c>
      <c r="G107" s="612" t="s">
        <v>1347</v>
      </c>
      <c r="H107" s="612"/>
      <c r="I107" s="612" t="s">
        <v>1348</v>
      </c>
      <c r="J107" s="612"/>
      <c r="K107" s="629" t="s">
        <v>1349</v>
      </c>
      <c r="L107" s="612" t="s">
        <v>1350</v>
      </c>
      <c r="M107" s="628" t="s">
        <v>1277</v>
      </c>
      <c r="N107" s="628" t="s">
        <v>1278</v>
      </c>
      <c r="O107" s="631"/>
    </row>
    <row r="108" spans="1:15" ht="20.25" customHeight="1">
      <c r="A108" s="589">
        <v>11</v>
      </c>
      <c r="B108" s="589" t="s">
        <v>1345</v>
      </c>
      <c r="C108" s="597" t="s">
        <v>103</v>
      </c>
      <c r="D108" s="612">
        <v>627</v>
      </c>
      <c r="E108" s="612" t="s">
        <v>11</v>
      </c>
      <c r="F108" s="564" t="s">
        <v>1372</v>
      </c>
      <c r="G108" s="612" t="s">
        <v>1347</v>
      </c>
      <c r="H108" s="612"/>
      <c r="I108" s="629" t="s">
        <v>1348</v>
      </c>
      <c r="J108" s="612"/>
      <c r="K108" s="629" t="s">
        <v>1349</v>
      </c>
      <c r="L108" s="612" t="s">
        <v>1350</v>
      </c>
      <c r="M108" s="628" t="s">
        <v>1277</v>
      </c>
      <c r="N108" s="628" t="s">
        <v>1278</v>
      </c>
      <c r="O108" s="631"/>
    </row>
    <row r="109" spans="1:15" ht="20.25" customHeight="1">
      <c r="A109" s="589">
        <v>12</v>
      </c>
      <c r="B109" s="589" t="s">
        <v>1345</v>
      </c>
      <c r="C109" s="597" t="s">
        <v>1097</v>
      </c>
      <c r="D109" s="612">
        <v>614</v>
      </c>
      <c r="E109" s="612" t="s">
        <v>11</v>
      </c>
      <c r="F109" s="564" t="s">
        <v>1372</v>
      </c>
      <c r="G109" s="612" t="s">
        <v>1347</v>
      </c>
      <c r="H109" s="612"/>
      <c r="I109" s="612" t="s">
        <v>1348</v>
      </c>
      <c r="J109" s="612"/>
      <c r="K109" s="612" t="s">
        <v>1349</v>
      </c>
      <c r="L109" s="612" t="s">
        <v>1350</v>
      </c>
      <c r="M109" s="628" t="s">
        <v>1277</v>
      </c>
      <c r="N109" s="628" t="s">
        <v>1278</v>
      </c>
      <c r="O109" s="631"/>
    </row>
    <row r="110" spans="1:15" ht="20.25" customHeight="1">
      <c r="A110" s="589">
        <v>13</v>
      </c>
      <c r="B110" s="589" t="s">
        <v>1345</v>
      </c>
      <c r="C110" s="597" t="s">
        <v>986</v>
      </c>
      <c r="D110" s="612">
        <v>633</v>
      </c>
      <c r="E110" s="612" t="s">
        <v>11</v>
      </c>
      <c r="F110" s="564" t="s">
        <v>1372</v>
      </c>
      <c r="G110" s="612" t="s">
        <v>1347</v>
      </c>
      <c r="H110" s="612"/>
      <c r="I110" s="612" t="s">
        <v>1348</v>
      </c>
      <c r="J110" s="612"/>
      <c r="K110" s="589" t="s">
        <v>1349</v>
      </c>
      <c r="L110" s="612" t="s">
        <v>1350</v>
      </c>
      <c r="M110" s="628" t="s">
        <v>1277</v>
      </c>
      <c r="N110" s="628" t="s">
        <v>1278</v>
      </c>
      <c r="O110" s="631"/>
    </row>
    <row r="111" spans="1:15" ht="20.25" customHeight="1">
      <c r="A111" s="589">
        <v>14</v>
      </c>
      <c r="B111" s="589" t="s">
        <v>1345</v>
      </c>
      <c r="C111" s="597" t="s">
        <v>1070</v>
      </c>
      <c r="D111" s="589">
        <v>602</v>
      </c>
      <c r="E111" s="612" t="s">
        <v>11</v>
      </c>
      <c r="F111" s="564" t="s">
        <v>1372</v>
      </c>
      <c r="G111" s="612" t="s">
        <v>1347</v>
      </c>
      <c r="H111" s="612"/>
      <c r="I111" s="629" t="s">
        <v>1348</v>
      </c>
      <c r="J111" s="612"/>
      <c r="K111" s="612" t="s">
        <v>1349</v>
      </c>
      <c r="L111" s="612" t="s">
        <v>1350</v>
      </c>
      <c r="M111" s="627" t="s">
        <v>1264</v>
      </c>
      <c r="N111" s="627" t="s">
        <v>1281</v>
      </c>
      <c r="O111" s="631"/>
    </row>
    <row r="112" spans="1:15" s="625" customFormat="1" ht="20.25" customHeight="1">
      <c r="A112" s="589">
        <v>15</v>
      </c>
      <c r="B112" s="589" t="s">
        <v>1345</v>
      </c>
      <c r="C112" s="597" t="s">
        <v>471</v>
      </c>
      <c r="D112" s="612">
        <v>606</v>
      </c>
      <c r="E112" s="612" t="s">
        <v>11</v>
      </c>
      <c r="F112" s="564" t="s">
        <v>1372</v>
      </c>
      <c r="G112" s="612" t="s">
        <v>1347</v>
      </c>
      <c r="H112" s="612"/>
      <c r="I112" s="612"/>
      <c r="J112" s="612"/>
      <c r="K112" s="612" t="s">
        <v>1349</v>
      </c>
      <c r="L112" s="612" t="s">
        <v>1350</v>
      </c>
      <c r="M112" s="628" t="s">
        <v>1277</v>
      </c>
      <c r="N112" s="628" t="s">
        <v>1278</v>
      </c>
      <c r="O112" s="626"/>
    </row>
    <row r="113" spans="1:15" s="625" customFormat="1" ht="20.25" customHeight="1">
      <c r="A113" s="589">
        <v>16</v>
      </c>
      <c r="B113" s="589" t="s">
        <v>1345</v>
      </c>
      <c r="C113" s="597" t="s">
        <v>586</v>
      </c>
      <c r="D113" s="612">
        <v>625</v>
      </c>
      <c r="E113" s="612" t="s">
        <v>11</v>
      </c>
      <c r="F113" s="564" t="s">
        <v>1372</v>
      </c>
      <c r="G113" s="612" t="s">
        <v>1347</v>
      </c>
      <c r="H113" s="612"/>
      <c r="I113" s="629" t="s">
        <v>1348</v>
      </c>
      <c r="J113" s="612"/>
      <c r="K113" s="629" t="s">
        <v>1349</v>
      </c>
      <c r="L113" s="612" t="s">
        <v>1350</v>
      </c>
      <c r="M113" s="628" t="s">
        <v>1277</v>
      </c>
      <c r="N113" s="628" t="s">
        <v>1278</v>
      </c>
      <c r="O113" s="626"/>
    </row>
    <row r="114" spans="1:15" ht="20.25" customHeight="1">
      <c r="A114" s="589"/>
      <c r="B114" s="589"/>
      <c r="C114" s="597"/>
      <c r="D114" s="589"/>
      <c r="E114" s="612"/>
      <c r="F114" s="564"/>
      <c r="G114" s="612"/>
      <c r="H114" s="612"/>
      <c r="I114" s="612"/>
      <c r="J114" s="612"/>
      <c r="K114" s="612"/>
      <c r="L114" s="612"/>
      <c r="M114" s="589"/>
      <c r="N114" s="589"/>
      <c r="O114" s="631"/>
    </row>
    <row r="115" spans="1:15" ht="20.25" customHeight="1">
      <c r="A115" s="589">
        <v>1</v>
      </c>
      <c r="B115" s="589" t="s">
        <v>1345</v>
      </c>
      <c r="C115" s="597" t="s">
        <v>49</v>
      </c>
      <c r="D115" s="589">
        <v>632</v>
      </c>
      <c r="E115" s="612" t="s">
        <v>7</v>
      </c>
      <c r="F115" s="564" t="s">
        <v>1373</v>
      </c>
      <c r="G115" s="612" t="s">
        <v>1347</v>
      </c>
      <c r="H115" s="612"/>
      <c r="I115" s="612"/>
      <c r="J115" s="612"/>
      <c r="K115" s="628" t="s">
        <v>1349</v>
      </c>
      <c r="L115" s="612" t="s">
        <v>1350</v>
      </c>
      <c r="M115" s="628" t="s">
        <v>1255</v>
      </c>
      <c r="N115" s="628" t="s">
        <v>1256</v>
      </c>
      <c r="O115" s="631"/>
    </row>
    <row r="116" spans="1:15" ht="20.25" customHeight="1">
      <c r="A116" s="589">
        <v>2</v>
      </c>
      <c r="B116" s="589" t="s">
        <v>1345</v>
      </c>
      <c r="C116" s="597" t="s">
        <v>522</v>
      </c>
      <c r="D116" s="589">
        <v>617</v>
      </c>
      <c r="E116" s="612" t="s">
        <v>7</v>
      </c>
      <c r="F116" s="564" t="s">
        <v>1373</v>
      </c>
      <c r="G116" s="612" t="s">
        <v>1347</v>
      </c>
      <c r="H116" s="612"/>
      <c r="I116" s="629" t="s">
        <v>1348</v>
      </c>
      <c r="J116" s="612"/>
      <c r="K116" s="629" t="s">
        <v>1349</v>
      </c>
      <c r="L116" s="612" t="s">
        <v>1350</v>
      </c>
      <c r="M116" s="628" t="s">
        <v>1258</v>
      </c>
      <c r="N116" s="628" t="s">
        <v>1238</v>
      </c>
      <c r="O116" s="631"/>
    </row>
    <row r="117" spans="1:15" ht="20.25" customHeight="1">
      <c r="A117" s="589">
        <v>3</v>
      </c>
      <c r="B117" s="589" t="s">
        <v>1345</v>
      </c>
      <c r="C117" s="597" t="s">
        <v>523</v>
      </c>
      <c r="D117" s="612">
        <v>630</v>
      </c>
      <c r="E117" s="612" t="s">
        <v>7</v>
      </c>
      <c r="F117" s="564" t="s">
        <v>1373</v>
      </c>
      <c r="G117" s="612" t="s">
        <v>1347</v>
      </c>
      <c r="H117" s="612"/>
      <c r="I117" s="612"/>
      <c r="J117" s="612"/>
      <c r="K117" s="589" t="s">
        <v>1349</v>
      </c>
      <c r="L117" s="612" t="s">
        <v>1350</v>
      </c>
      <c r="M117" s="627" t="s">
        <v>1258</v>
      </c>
      <c r="N117" s="627" t="s">
        <v>1238</v>
      </c>
      <c r="O117" s="630" t="e">
        <f t="shared" ref="O117:O125" si="0">L117-M117</f>
        <v>#VALUE!</v>
      </c>
    </row>
    <row r="118" spans="1:15" ht="20.25" customHeight="1">
      <c r="A118" s="589">
        <v>4</v>
      </c>
      <c r="B118" s="589" t="s">
        <v>1345</v>
      </c>
      <c r="C118" s="597" t="s">
        <v>2</v>
      </c>
      <c r="D118" s="589">
        <v>610</v>
      </c>
      <c r="E118" s="612" t="s">
        <v>7</v>
      </c>
      <c r="F118" s="564" t="s">
        <v>1373</v>
      </c>
      <c r="G118" s="612" t="s">
        <v>1347</v>
      </c>
      <c r="H118" s="612"/>
      <c r="I118" s="612"/>
      <c r="J118" s="612"/>
      <c r="K118" s="629" t="s">
        <v>1349</v>
      </c>
      <c r="L118" s="612" t="s">
        <v>1350</v>
      </c>
      <c r="M118" s="628" t="s">
        <v>1255</v>
      </c>
      <c r="N118" s="628" t="s">
        <v>1256</v>
      </c>
      <c r="O118" s="630" t="e">
        <f t="shared" si="0"/>
        <v>#VALUE!</v>
      </c>
    </row>
    <row r="119" spans="1:15" ht="20.25" customHeight="1">
      <c r="A119" s="589">
        <v>5</v>
      </c>
      <c r="B119" s="589" t="s">
        <v>1345</v>
      </c>
      <c r="C119" s="597" t="s">
        <v>299</v>
      </c>
      <c r="D119" s="589">
        <v>994</v>
      </c>
      <c r="E119" s="612" t="s">
        <v>7</v>
      </c>
      <c r="F119" s="564" t="s">
        <v>1373</v>
      </c>
      <c r="G119" s="612" t="s">
        <v>1347</v>
      </c>
      <c r="H119" s="612"/>
      <c r="I119" s="612"/>
      <c r="J119" s="612"/>
      <c r="K119" s="628" t="s">
        <v>1349</v>
      </c>
      <c r="L119" s="612" t="s">
        <v>1350</v>
      </c>
      <c r="M119" s="627" t="s">
        <v>1260</v>
      </c>
      <c r="N119" s="627" t="s">
        <v>1261</v>
      </c>
      <c r="O119" s="630" t="e">
        <f t="shared" si="0"/>
        <v>#VALUE!</v>
      </c>
    </row>
    <row r="120" spans="1:15" ht="20.25" customHeight="1">
      <c r="A120" s="589">
        <v>6</v>
      </c>
      <c r="B120" s="589" t="s">
        <v>1345</v>
      </c>
      <c r="C120" s="597" t="s">
        <v>301</v>
      </c>
      <c r="D120" s="612">
        <v>629</v>
      </c>
      <c r="E120" s="612" t="s">
        <v>7</v>
      </c>
      <c r="F120" s="564" t="s">
        <v>1373</v>
      </c>
      <c r="G120" s="612" t="s">
        <v>1347</v>
      </c>
      <c r="H120" s="612"/>
      <c r="I120" s="612" t="s">
        <v>1348</v>
      </c>
      <c r="J120" s="612"/>
      <c r="K120" s="629" t="s">
        <v>1349</v>
      </c>
      <c r="L120" s="612" t="s">
        <v>1350</v>
      </c>
      <c r="M120" s="628" t="s">
        <v>1255</v>
      </c>
      <c r="N120" s="628" t="s">
        <v>1256</v>
      </c>
      <c r="O120" s="630" t="e">
        <f t="shared" si="0"/>
        <v>#VALUE!</v>
      </c>
    </row>
    <row r="121" spans="1:15" ht="20.25" customHeight="1">
      <c r="A121" s="589">
        <v>7</v>
      </c>
      <c r="B121" s="589" t="s">
        <v>1345</v>
      </c>
      <c r="C121" s="597" t="s">
        <v>300</v>
      </c>
      <c r="D121" s="612">
        <v>613</v>
      </c>
      <c r="E121" s="612" t="s">
        <v>7</v>
      </c>
      <c r="F121" s="564" t="s">
        <v>1373</v>
      </c>
      <c r="G121" s="612" t="s">
        <v>1347</v>
      </c>
      <c r="H121" s="612"/>
      <c r="I121" s="612" t="s">
        <v>1348</v>
      </c>
      <c r="J121" s="612"/>
      <c r="K121" s="589" t="s">
        <v>1349</v>
      </c>
      <c r="L121" s="612" t="s">
        <v>1350</v>
      </c>
      <c r="M121" s="628" t="s">
        <v>1260</v>
      </c>
      <c r="N121" s="628" t="s">
        <v>1261</v>
      </c>
      <c r="O121" s="630" t="e">
        <f t="shared" si="0"/>
        <v>#VALUE!</v>
      </c>
    </row>
    <row r="122" spans="1:15" ht="20.25" customHeight="1">
      <c r="A122" s="589">
        <v>8</v>
      </c>
      <c r="B122" s="589" t="s">
        <v>1345</v>
      </c>
      <c r="C122" s="597" t="s">
        <v>3</v>
      </c>
      <c r="D122" s="612">
        <v>800</v>
      </c>
      <c r="E122" s="612" t="s">
        <v>7</v>
      </c>
      <c r="F122" s="564" t="s">
        <v>1373</v>
      </c>
      <c r="G122" s="612" t="s">
        <v>1347</v>
      </c>
      <c r="H122" s="612"/>
      <c r="I122" s="612" t="s">
        <v>1348</v>
      </c>
      <c r="J122" s="612"/>
      <c r="K122" s="612" t="s">
        <v>1349</v>
      </c>
      <c r="L122" s="612" t="s">
        <v>1350</v>
      </c>
      <c r="M122" s="628" t="s">
        <v>1255</v>
      </c>
      <c r="N122" s="628" t="s">
        <v>1256</v>
      </c>
      <c r="O122" s="630" t="e">
        <f t="shared" si="0"/>
        <v>#VALUE!</v>
      </c>
    </row>
    <row r="123" spans="1:15" ht="20.25" customHeight="1">
      <c r="A123" s="589">
        <v>9</v>
      </c>
      <c r="B123" s="589" t="s">
        <v>1345</v>
      </c>
      <c r="C123" s="597" t="s">
        <v>414</v>
      </c>
      <c r="D123" s="612">
        <v>609</v>
      </c>
      <c r="E123" s="612" t="s">
        <v>7</v>
      </c>
      <c r="F123" s="564" t="s">
        <v>1373</v>
      </c>
      <c r="G123" s="612" t="s">
        <v>1347</v>
      </c>
      <c r="H123" s="612"/>
      <c r="I123" s="612"/>
      <c r="J123" s="612"/>
      <c r="K123" s="629" t="s">
        <v>1349</v>
      </c>
      <c r="L123" s="612" t="s">
        <v>1350</v>
      </c>
      <c r="M123" s="628" t="s">
        <v>1260</v>
      </c>
      <c r="N123" s="628" t="s">
        <v>1261</v>
      </c>
      <c r="O123" s="630" t="e">
        <f t="shared" si="0"/>
        <v>#VALUE!</v>
      </c>
    </row>
    <row r="124" spans="1:15" ht="20.25" customHeight="1">
      <c r="A124" s="589">
        <v>10</v>
      </c>
      <c r="B124" s="589" t="s">
        <v>1345</v>
      </c>
      <c r="C124" s="597" t="s">
        <v>261</v>
      </c>
      <c r="D124" s="612">
        <v>615</v>
      </c>
      <c r="E124" s="612" t="s">
        <v>7</v>
      </c>
      <c r="F124" s="564" t="s">
        <v>1373</v>
      </c>
      <c r="G124" s="612" t="s">
        <v>1347</v>
      </c>
      <c r="H124" s="612"/>
      <c r="I124" s="612"/>
      <c r="J124" s="612"/>
      <c r="K124" s="612" t="s">
        <v>1349</v>
      </c>
      <c r="L124" s="612" t="s">
        <v>1350</v>
      </c>
      <c r="M124" s="628" t="s">
        <v>1255</v>
      </c>
      <c r="N124" s="628" t="s">
        <v>1256</v>
      </c>
      <c r="O124" s="630" t="e">
        <f t="shared" si="0"/>
        <v>#VALUE!</v>
      </c>
    </row>
    <row r="125" spans="1:15" ht="20.25" customHeight="1">
      <c r="A125" s="589">
        <v>11</v>
      </c>
      <c r="B125" s="589" t="s">
        <v>1345</v>
      </c>
      <c r="C125" s="597" t="s">
        <v>593</v>
      </c>
      <c r="D125" s="612">
        <v>621</v>
      </c>
      <c r="E125" s="612" t="s">
        <v>7</v>
      </c>
      <c r="F125" s="564" t="s">
        <v>1373</v>
      </c>
      <c r="G125" s="612" t="s">
        <v>1347</v>
      </c>
      <c r="H125" s="612"/>
      <c r="I125" s="612"/>
      <c r="J125" s="612"/>
      <c r="K125" s="629" t="s">
        <v>1349</v>
      </c>
      <c r="L125" s="612" t="s">
        <v>1350</v>
      </c>
      <c r="M125" s="628" t="s">
        <v>1255</v>
      </c>
      <c r="N125" s="628" t="s">
        <v>1256</v>
      </c>
      <c r="O125" s="630" t="e">
        <f t="shared" si="0"/>
        <v>#VALUE!</v>
      </c>
    </row>
    <row r="126" spans="1:15" ht="20.25" customHeight="1">
      <c r="A126" s="589">
        <v>12</v>
      </c>
      <c r="B126" s="589" t="s">
        <v>1345</v>
      </c>
      <c r="C126" s="597" t="s">
        <v>472</v>
      </c>
      <c r="D126" s="612">
        <v>608</v>
      </c>
      <c r="E126" s="612" t="s">
        <v>7</v>
      </c>
      <c r="F126" s="564" t="s">
        <v>1373</v>
      </c>
      <c r="G126" s="612" t="s">
        <v>1347</v>
      </c>
      <c r="H126" s="612"/>
      <c r="I126" s="629"/>
      <c r="J126" s="612"/>
      <c r="K126" s="612" t="s">
        <v>1349</v>
      </c>
      <c r="L126" s="612" t="s">
        <v>1350</v>
      </c>
      <c r="M126" s="628" t="s">
        <v>1260</v>
      </c>
      <c r="N126" s="628" t="s">
        <v>1261</v>
      </c>
      <c r="O126" s="630"/>
    </row>
    <row r="127" spans="1:15" ht="20.25" customHeight="1">
      <c r="A127" s="589">
        <v>13</v>
      </c>
      <c r="B127" s="589" t="s">
        <v>1345</v>
      </c>
      <c r="C127" s="597" t="s">
        <v>50</v>
      </c>
      <c r="D127" s="612">
        <v>620</v>
      </c>
      <c r="E127" s="612" t="s">
        <v>7</v>
      </c>
      <c r="F127" s="564" t="s">
        <v>1373</v>
      </c>
      <c r="G127" s="612" t="s">
        <v>1347</v>
      </c>
      <c r="H127" s="612"/>
      <c r="I127" s="612"/>
      <c r="J127" s="612"/>
      <c r="K127" s="612" t="s">
        <v>1349</v>
      </c>
      <c r="L127" s="612" t="s">
        <v>1350</v>
      </c>
      <c r="M127" s="628" t="s">
        <v>1255</v>
      </c>
      <c r="N127" s="628" t="s">
        <v>1256</v>
      </c>
      <c r="O127" s="630" t="e">
        <f>L127-M127</f>
        <v>#VALUE!</v>
      </c>
    </row>
    <row r="128" spans="1:15" ht="20.25" customHeight="1">
      <c r="A128" s="589">
        <v>14</v>
      </c>
      <c r="B128" s="589" t="s">
        <v>1345</v>
      </c>
      <c r="C128" s="597" t="s">
        <v>102</v>
      </c>
      <c r="D128" s="589">
        <v>993</v>
      </c>
      <c r="E128" s="612" t="s">
        <v>7</v>
      </c>
      <c r="F128" s="564" t="s">
        <v>1373</v>
      </c>
      <c r="G128" s="612" t="s">
        <v>1347</v>
      </c>
      <c r="H128" s="612"/>
      <c r="I128" s="612"/>
      <c r="J128" s="612"/>
      <c r="K128" s="629" t="s">
        <v>1349</v>
      </c>
      <c r="L128" s="612" t="s">
        <v>1350</v>
      </c>
      <c r="M128" s="628" t="s">
        <v>1255</v>
      </c>
      <c r="N128" s="628" t="s">
        <v>1256</v>
      </c>
      <c r="O128" s="630" t="e">
        <f>L128-M128</f>
        <v>#VALUE!</v>
      </c>
    </row>
    <row r="129" spans="1:15" ht="20.25" customHeight="1">
      <c r="A129" s="589">
        <v>15</v>
      </c>
      <c r="B129" s="589" t="s">
        <v>1345</v>
      </c>
      <c r="C129" s="597" t="s">
        <v>1097</v>
      </c>
      <c r="D129" s="612">
        <v>614</v>
      </c>
      <c r="E129" s="612" t="s">
        <v>7</v>
      </c>
      <c r="F129" s="564" t="s">
        <v>1373</v>
      </c>
      <c r="G129" s="612" t="s">
        <v>1347</v>
      </c>
      <c r="H129" s="612"/>
      <c r="I129" s="612" t="s">
        <v>1348</v>
      </c>
      <c r="J129" s="612"/>
      <c r="K129" s="612" t="s">
        <v>1349</v>
      </c>
      <c r="L129" s="612" t="s">
        <v>1350</v>
      </c>
      <c r="M129" s="628" t="s">
        <v>1260</v>
      </c>
      <c r="N129" s="628" t="s">
        <v>1261</v>
      </c>
      <c r="O129" s="630" t="e">
        <f>L129-M129</f>
        <v>#VALUE!</v>
      </c>
    </row>
    <row r="130" spans="1:15" ht="20.25" customHeight="1">
      <c r="A130" s="589">
        <v>16</v>
      </c>
      <c r="B130" s="589" t="s">
        <v>1345</v>
      </c>
      <c r="C130" s="597" t="s">
        <v>986</v>
      </c>
      <c r="D130" s="612">
        <v>633</v>
      </c>
      <c r="E130" s="612" t="s">
        <v>7</v>
      </c>
      <c r="F130" s="564" t="s">
        <v>1373</v>
      </c>
      <c r="G130" s="612" t="s">
        <v>1347</v>
      </c>
      <c r="H130" s="612"/>
      <c r="I130" s="612" t="s">
        <v>1348</v>
      </c>
      <c r="J130" s="612"/>
      <c r="K130" s="589" t="s">
        <v>1349</v>
      </c>
      <c r="L130" s="612" t="s">
        <v>1350</v>
      </c>
      <c r="M130" s="627" t="s">
        <v>1255</v>
      </c>
      <c r="N130" s="627" t="s">
        <v>1256</v>
      </c>
      <c r="O130" s="626"/>
    </row>
    <row r="131" spans="1:15" ht="20.25" customHeight="1">
      <c r="A131" s="589">
        <v>17</v>
      </c>
      <c r="B131" s="589" t="s">
        <v>1345</v>
      </c>
      <c r="C131" s="597" t="s">
        <v>471</v>
      </c>
      <c r="D131" s="612">
        <v>606</v>
      </c>
      <c r="E131" s="612" t="s">
        <v>7</v>
      </c>
      <c r="F131" s="564" t="s">
        <v>1373</v>
      </c>
      <c r="G131" s="612" t="s">
        <v>1347</v>
      </c>
      <c r="H131" s="612"/>
      <c r="I131" s="629"/>
      <c r="J131" s="612"/>
      <c r="K131" s="612" t="s">
        <v>1349</v>
      </c>
      <c r="L131" s="612" t="s">
        <v>1350</v>
      </c>
      <c r="M131" s="628" t="s">
        <v>1255</v>
      </c>
      <c r="N131" s="628" t="s">
        <v>1256</v>
      </c>
      <c r="O131" s="626"/>
    </row>
    <row r="132" spans="1:15" ht="20.25" customHeight="1">
      <c r="A132" s="589">
        <v>18</v>
      </c>
      <c r="B132" s="589" t="s">
        <v>1345</v>
      </c>
      <c r="C132" s="597" t="s">
        <v>985</v>
      </c>
      <c r="D132" s="612">
        <v>619</v>
      </c>
      <c r="E132" s="612" t="s">
        <v>7</v>
      </c>
      <c r="F132" s="564" t="s">
        <v>1373</v>
      </c>
      <c r="G132" s="612" t="s">
        <v>1347</v>
      </c>
      <c r="H132" s="612"/>
      <c r="I132" s="629"/>
      <c r="J132" s="629"/>
      <c r="K132" s="628" t="s">
        <v>1349</v>
      </c>
      <c r="L132" s="612" t="s">
        <v>1350</v>
      </c>
      <c r="M132" s="628" t="s">
        <v>1255</v>
      </c>
      <c r="N132" s="628" t="s">
        <v>1256</v>
      </c>
      <c r="O132" s="626"/>
    </row>
    <row r="133" spans="1:15" s="625" customFormat="1" ht="20.25" customHeight="1">
      <c r="A133" s="589">
        <v>19</v>
      </c>
      <c r="B133" s="589" t="s">
        <v>1345</v>
      </c>
      <c r="C133" s="597" t="s">
        <v>1089</v>
      </c>
      <c r="D133" s="612">
        <v>619</v>
      </c>
      <c r="E133" s="612" t="s">
        <v>7</v>
      </c>
      <c r="F133" s="564" t="s">
        <v>1373</v>
      </c>
      <c r="G133" s="612" t="s">
        <v>1347</v>
      </c>
      <c r="H133" s="612"/>
      <c r="I133" s="629"/>
      <c r="J133" s="629"/>
      <c r="K133" s="628" t="s">
        <v>1349</v>
      </c>
      <c r="L133" s="612" t="s">
        <v>1350</v>
      </c>
      <c r="M133" s="628" t="s">
        <v>1255</v>
      </c>
      <c r="N133" s="628" t="s">
        <v>1256</v>
      </c>
      <c r="O133" s="626"/>
    </row>
    <row r="134" spans="1:15" s="625" customFormat="1" ht="20.25" customHeight="1">
      <c r="A134" s="589">
        <v>20</v>
      </c>
      <c r="B134" s="589" t="s">
        <v>1345</v>
      </c>
      <c r="C134" s="597" t="s">
        <v>1096</v>
      </c>
      <c r="D134" s="612">
        <v>607</v>
      </c>
      <c r="E134" s="612" t="s">
        <v>7</v>
      </c>
      <c r="F134" s="564" t="s">
        <v>1373</v>
      </c>
      <c r="G134" s="612" t="s">
        <v>1347</v>
      </c>
      <c r="H134" s="612"/>
      <c r="I134" s="629" t="s">
        <v>1348</v>
      </c>
      <c r="J134" s="612"/>
      <c r="K134" s="629" t="s">
        <v>1349</v>
      </c>
      <c r="L134" s="612" t="s">
        <v>1350</v>
      </c>
      <c r="M134" s="627" t="s">
        <v>1260</v>
      </c>
      <c r="N134" s="627" t="s">
        <v>1261</v>
      </c>
      <c r="O134" s="626"/>
    </row>
    <row r="135" spans="1:15" ht="20.25" customHeight="1">
      <c r="A135" s="589"/>
      <c r="B135" s="589"/>
      <c r="C135" s="597"/>
      <c r="D135" s="589"/>
      <c r="E135" s="612"/>
      <c r="F135" s="564"/>
      <c r="G135" s="612"/>
      <c r="H135" s="612"/>
      <c r="I135" s="612"/>
      <c r="J135" s="612"/>
      <c r="K135" s="612"/>
      <c r="L135" s="612"/>
      <c r="M135" s="628"/>
      <c r="N135" s="628"/>
      <c r="O135" s="626"/>
    </row>
    <row r="136" spans="1:15" ht="20.25" customHeight="1">
      <c r="A136" s="589">
        <v>1</v>
      </c>
      <c r="B136" s="589" t="s">
        <v>1345</v>
      </c>
      <c r="C136" s="597" t="s">
        <v>49</v>
      </c>
      <c r="D136" s="589">
        <v>632</v>
      </c>
      <c r="E136" s="612" t="s">
        <v>12</v>
      </c>
      <c r="F136" s="564" t="s">
        <v>1374</v>
      </c>
      <c r="G136" s="612" t="s">
        <v>1347</v>
      </c>
      <c r="H136" s="612"/>
      <c r="I136" s="612"/>
      <c r="J136" s="612"/>
      <c r="K136" s="629" t="s">
        <v>1349</v>
      </c>
      <c r="L136" s="612" t="s">
        <v>1350</v>
      </c>
      <c r="M136" s="628" t="s">
        <v>1258</v>
      </c>
      <c r="N136" s="627" t="s">
        <v>1285</v>
      </c>
      <c r="O136" s="630" t="e">
        <f t="shared" ref="O136:O145" si="1">L136-M136</f>
        <v>#VALUE!</v>
      </c>
    </row>
    <row r="137" spans="1:15" ht="20.25" customHeight="1">
      <c r="A137" s="589">
        <v>2</v>
      </c>
      <c r="B137" s="589" t="s">
        <v>1345</v>
      </c>
      <c r="C137" s="597" t="s">
        <v>523</v>
      </c>
      <c r="D137" s="612">
        <v>630</v>
      </c>
      <c r="E137" s="612" t="s">
        <v>12</v>
      </c>
      <c r="F137" s="564" t="s">
        <v>1374</v>
      </c>
      <c r="G137" s="612" t="s">
        <v>1347</v>
      </c>
      <c r="H137" s="612"/>
      <c r="I137" s="612"/>
      <c r="J137" s="612"/>
      <c r="K137" s="589" t="s">
        <v>1349</v>
      </c>
      <c r="L137" s="612" t="s">
        <v>1350</v>
      </c>
      <c r="M137" s="628" t="s">
        <v>1286</v>
      </c>
      <c r="N137" s="627" t="s">
        <v>1287</v>
      </c>
      <c r="O137" s="630" t="e">
        <f t="shared" si="1"/>
        <v>#VALUE!</v>
      </c>
    </row>
    <row r="138" spans="1:15" ht="20.25" customHeight="1">
      <c r="A138" s="589">
        <v>3</v>
      </c>
      <c r="B138" s="589" t="s">
        <v>1345</v>
      </c>
      <c r="C138" s="597" t="s">
        <v>300</v>
      </c>
      <c r="D138" s="612">
        <v>613</v>
      </c>
      <c r="E138" s="612" t="s">
        <v>12</v>
      </c>
      <c r="F138" s="564" t="s">
        <v>1374</v>
      </c>
      <c r="G138" s="612" t="s">
        <v>1347</v>
      </c>
      <c r="H138" s="612"/>
      <c r="I138" s="612" t="s">
        <v>1348</v>
      </c>
      <c r="J138" s="612"/>
      <c r="K138" s="589" t="s">
        <v>1349</v>
      </c>
      <c r="L138" s="612" t="s">
        <v>1350</v>
      </c>
      <c r="M138" s="628" t="s">
        <v>1258</v>
      </c>
      <c r="N138" s="627" t="s">
        <v>1285</v>
      </c>
      <c r="O138" s="630" t="e">
        <f t="shared" si="1"/>
        <v>#VALUE!</v>
      </c>
    </row>
    <row r="139" spans="1:15" ht="20.25" customHeight="1">
      <c r="A139" s="589">
        <v>4</v>
      </c>
      <c r="B139" s="589" t="s">
        <v>1345</v>
      </c>
      <c r="C139" s="597" t="s">
        <v>175</v>
      </c>
      <c r="D139" s="612">
        <v>631</v>
      </c>
      <c r="E139" s="612" t="s">
        <v>12</v>
      </c>
      <c r="F139" s="564" t="s">
        <v>1374</v>
      </c>
      <c r="G139" s="612" t="s">
        <v>1347</v>
      </c>
      <c r="H139" s="612"/>
      <c r="I139" s="612"/>
      <c r="J139" s="612"/>
      <c r="K139" s="612" t="s">
        <v>1349</v>
      </c>
      <c r="L139" s="612" t="s">
        <v>1350</v>
      </c>
      <c r="M139" s="628" t="s">
        <v>1286</v>
      </c>
      <c r="N139" s="627" t="s">
        <v>1287</v>
      </c>
      <c r="O139" s="630" t="e">
        <f t="shared" si="1"/>
        <v>#VALUE!</v>
      </c>
    </row>
    <row r="140" spans="1:15" ht="20.25" customHeight="1">
      <c r="A140" s="589">
        <v>5</v>
      </c>
      <c r="B140" s="589" t="s">
        <v>1345</v>
      </c>
      <c r="C140" s="597" t="s">
        <v>216</v>
      </c>
      <c r="D140" s="612">
        <v>623</v>
      </c>
      <c r="E140" s="612" t="s">
        <v>12</v>
      </c>
      <c r="F140" s="564" t="s">
        <v>1374</v>
      </c>
      <c r="G140" s="612" t="s">
        <v>1347</v>
      </c>
      <c r="H140" s="612"/>
      <c r="I140" s="612" t="s">
        <v>1348</v>
      </c>
      <c r="J140" s="612"/>
      <c r="K140" s="589" t="s">
        <v>1349</v>
      </c>
      <c r="L140" s="612" t="s">
        <v>1350</v>
      </c>
      <c r="M140" s="628" t="s">
        <v>1258</v>
      </c>
      <c r="N140" s="627" t="s">
        <v>1285</v>
      </c>
      <c r="O140" s="630" t="e">
        <f t="shared" si="1"/>
        <v>#VALUE!</v>
      </c>
    </row>
    <row r="141" spans="1:15" ht="20.25" customHeight="1">
      <c r="A141" s="589">
        <v>6</v>
      </c>
      <c r="B141" s="589" t="s">
        <v>1345</v>
      </c>
      <c r="C141" s="597" t="s">
        <v>414</v>
      </c>
      <c r="D141" s="612">
        <v>609</v>
      </c>
      <c r="E141" s="612" t="s">
        <v>12</v>
      </c>
      <c r="F141" s="564" t="s">
        <v>1374</v>
      </c>
      <c r="G141" s="612" t="s">
        <v>1347</v>
      </c>
      <c r="H141" s="612"/>
      <c r="I141" s="612"/>
      <c r="J141" s="612"/>
      <c r="K141" s="629" t="s">
        <v>1349</v>
      </c>
      <c r="L141" s="612" t="s">
        <v>1350</v>
      </c>
      <c r="M141" s="628" t="s">
        <v>1286</v>
      </c>
      <c r="N141" s="627" t="s">
        <v>1287</v>
      </c>
      <c r="O141" s="630" t="e">
        <f t="shared" si="1"/>
        <v>#VALUE!</v>
      </c>
    </row>
    <row r="142" spans="1:15" ht="20.25" customHeight="1">
      <c r="A142" s="589">
        <v>7</v>
      </c>
      <c r="B142" s="589" t="s">
        <v>1345</v>
      </c>
      <c r="C142" s="597" t="s">
        <v>261</v>
      </c>
      <c r="D142" s="612">
        <v>615</v>
      </c>
      <c r="E142" s="612" t="s">
        <v>12</v>
      </c>
      <c r="F142" s="564" t="s">
        <v>1374</v>
      </c>
      <c r="G142" s="612" t="s">
        <v>1347</v>
      </c>
      <c r="H142" s="612"/>
      <c r="I142" s="612"/>
      <c r="J142" s="612"/>
      <c r="K142" s="612" t="s">
        <v>1349</v>
      </c>
      <c r="L142" s="612" t="s">
        <v>1350</v>
      </c>
      <c r="M142" s="628" t="s">
        <v>1258</v>
      </c>
      <c r="N142" s="627" t="s">
        <v>1285</v>
      </c>
      <c r="O142" s="630" t="e">
        <f t="shared" si="1"/>
        <v>#VALUE!</v>
      </c>
    </row>
    <row r="143" spans="1:15" ht="20.25" customHeight="1">
      <c r="A143" s="589">
        <v>8</v>
      </c>
      <c r="B143" s="589" t="s">
        <v>1345</v>
      </c>
      <c r="C143" s="597" t="s">
        <v>472</v>
      </c>
      <c r="D143" s="612">
        <v>608</v>
      </c>
      <c r="E143" s="612" t="s">
        <v>12</v>
      </c>
      <c r="F143" s="564" t="s">
        <v>1374</v>
      </c>
      <c r="G143" s="612" t="s">
        <v>1347</v>
      </c>
      <c r="H143" s="612"/>
      <c r="I143" s="612"/>
      <c r="J143" s="612"/>
      <c r="K143" s="612" t="s">
        <v>1349</v>
      </c>
      <c r="L143" s="612" t="s">
        <v>1350</v>
      </c>
      <c r="M143" s="628" t="s">
        <v>1286</v>
      </c>
      <c r="N143" s="627" t="s">
        <v>1287</v>
      </c>
      <c r="O143" s="630" t="e">
        <f t="shared" si="1"/>
        <v>#VALUE!</v>
      </c>
    </row>
    <row r="144" spans="1:15" ht="20.25" customHeight="1">
      <c r="A144" s="589">
        <v>9</v>
      </c>
      <c r="B144" s="589" t="s">
        <v>1345</v>
      </c>
      <c r="C144" s="597" t="s">
        <v>399</v>
      </c>
      <c r="D144" s="612">
        <v>624</v>
      </c>
      <c r="E144" s="612" t="s">
        <v>12</v>
      </c>
      <c r="F144" s="564" t="s">
        <v>1374</v>
      </c>
      <c r="G144" s="612" t="s">
        <v>1347</v>
      </c>
      <c r="H144" s="612"/>
      <c r="I144" s="612" t="s">
        <v>1348</v>
      </c>
      <c r="J144" s="612"/>
      <c r="K144" s="589" t="s">
        <v>1349</v>
      </c>
      <c r="L144" s="612" t="s">
        <v>1350</v>
      </c>
      <c r="M144" s="628" t="s">
        <v>1258</v>
      </c>
      <c r="N144" s="627" t="s">
        <v>1285</v>
      </c>
      <c r="O144" s="630" t="e">
        <f t="shared" si="1"/>
        <v>#VALUE!</v>
      </c>
    </row>
    <row r="145" spans="1:15" ht="20.25" customHeight="1">
      <c r="A145" s="589">
        <v>10</v>
      </c>
      <c r="B145" s="589" t="s">
        <v>1345</v>
      </c>
      <c r="C145" s="597" t="s">
        <v>102</v>
      </c>
      <c r="D145" s="589">
        <v>993</v>
      </c>
      <c r="E145" s="612" t="s">
        <v>12</v>
      </c>
      <c r="F145" s="564" t="s">
        <v>1374</v>
      </c>
      <c r="G145" s="612" t="s">
        <v>1347</v>
      </c>
      <c r="H145" s="612"/>
      <c r="I145" s="612"/>
      <c r="J145" s="612"/>
      <c r="K145" s="629" t="s">
        <v>1349</v>
      </c>
      <c r="L145" s="612" t="s">
        <v>1350</v>
      </c>
      <c r="M145" s="628" t="s">
        <v>1258</v>
      </c>
      <c r="N145" s="627" t="s">
        <v>1285</v>
      </c>
      <c r="O145" s="630" t="e">
        <f t="shared" si="1"/>
        <v>#VALUE!</v>
      </c>
    </row>
    <row r="146" spans="1:15" ht="20.25" customHeight="1">
      <c r="A146" s="589">
        <v>11</v>
      </c>
      <c r="B146" s="589" t="s">
        <v>1345</v>
      </c>
      <c r="C146" s="597" t="s">
        <v>986</v>
      </c>
      <c r="D146" s="612">
        <v>633</v>
      </c>
      <c r="E146" s="612" t="s">
        <v>12</v>
      </c>
      <c r="F146" s="564" t="s">
        <v>1374</v>
      </c>
      <c r="G146" s="612" t="s">
        <v>1347</v>
      </c>
      <c r="H146" s="612"/>
      <c r="I146" s="612" t="s">
        <v>1348</v>
      </c>
      <c r="J146" s="612"/>
      <c r="K146" s="589" t="s">
        <v>1349</v>
      </c>
      <c r="L146" s="612" t="s">
        <v>1350</v>
      </c>
      <c r="M146" s="627" t="s">
        <v>1286</v>
      </c>
      <c r="N146" s="627" t="s">
        <v>1287</v>
      </c>
      <c r="O146" s="626"/>
    </row>
    <row r="147" spans="1:15" s="625" customFormat="1" ht="20.25" customHeight="1">
      <c r="A147" s="589">
        <v>12</v>
      </c>
      <c r="B147" s="589" t="s">
        <v>1345</v>
      </c>
      <c r="C147" s="597" t="s">
        <v>415</v>
      </c>
      <c r="D147" s="612">
        <v>605</v>
      </c>
      <c r="E147" s="612" t="s">
        <v>12</v>
      </c>
      <c r="F147" s="564" t="s">
        <v>1374</v>
      </c>
      <c r="G147" s="612" t="s">
        <v>1347</v>
      </c>
      <c r="H147" s="612"/>
      <c r="I147" s="612"/>
      <c r="J147" s="612"/>
      <c r="K147" s="629" t="s">
        <v>1349</v>
      </c>
      <c r="L147" s="612" t="s">
        <v>1350</v>
      </c>
      <c r="M147" s="628" t="s">
        <v>1258</v>
      </c>
      <c r="N147" s="627" t="s">
        <v>1285</v>
      </c>
      <c r="O147" s="626"/>
    </row>
    <row r="149" spans="1:15" ht="18" customHeight="1">
      <c r="A149" s="624" t="s">
        <v>1375</v>
      </c>
      <c r="B149" s="624"/>
      <c r="C149" s="624"/>
      <c r="D149" s="624"/>
      <c r="E149" s="623"/>
      <c r="G149" s="622"/>
      <c r="H149" s="622"/>
      <c r="I149" s="622"/>
    </row>
    <row r="150" spans="1:15" ht="18" customHeight="1">
      <c r="A150" s="624" t="s">
        <v>1376</v>
      </c>
      <c r="B150" s="624"/>
      <c r="C150" s="624"/>
      <c r="D150" s="624"/>
      <c r="E150" s="623"/>
      <c r="G150" s="622"/>
      <c r="H150" s="622"/>
      <c r="I150" s="622"/>
    </row>
    <row r="151" spans="1:15" ht="18" customHeight="1">
      <c r="A151" s="624" t="s">
        <v>1377</v>
      </c>
      <c r="B151" s="624"/>
      <c r="C151" s="624"/>
      <c r="D151" s="624"/>
      <c r="E151" s="623"/>
      <c r="G151" s="622"/>
      <c r="H151" s="622"/>
      <c r="I151" s="622"/>
    </row>
    <row r="152" spans="1:15" ht="18" customHeight="1">
      <c r="A152" s="624" t="s">
        <v>1378</v>
      </c>
      <c r="B152" s="624"/>
      <c r="C152" s="624"/>
      <c r="D152" s="624"/>
      <c r="E152" s="623"/>
      <c r="G152" s="622"/>
      <c r="H152" s="622"/>
      <c r="I152" s="622"/>
    </row>
    <row r="153" spans="1:15" ht="18" customHeight="1">
      <c r="A153" s="624" t="s">
        <v>1379</v>
      </c>
      <c r="B153" s="624"/>
      <c r="C153" s="624"/>
      <c r="D153" s="624"/>
      <c r="E153" s="623"/>
      <c r="G153" s="622"/>
      <c r="H153" s="622"/>
      <c r="I153" s="622"/>
    </row>
  </sheetData>
  <autoFilter ref="A2:O2"/>
  <mergeCells count="1">
    <mergeCell ref="A1:O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  <rowBreaks count="3" manualBreakCount="3">
    <brk id="36" max="16383" man="1"/>
    <brk id="74" max="16383" man="1"/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3"/>
  <dimension ref="A1:E17"/>
  <sheetViews>
    <sheetView view="pageBreakPreview" zoomScaleSheetLayoutView="100" workbookViewId="0">
      <selection activeCell="F6" sqref="F6"/>
    </sheetView>
  </sheetViews>
  <sheetFormatPr defaultColWidth="8.85546875" defaultRowHeight="21" customHeight="1"/>
  <cols>
    <col min="1" max="1" width="8.140625" style="124" customWidth="1"/>
    <col min="2" max="2" width="16.42578125" style="124" customWidth="1"/>
    <col min="3" max="3" width="18.42578125" style="124" customWidth="1"/>
    <col min="4" max="4" width="21.140625" style="124" customWidth="1"/>
    <col min="5" max="5" width="21.42578125" style="124" customWidth="1"/>
    <col min="6" max="16384" width="8.85546875" style="124"/>
  </cols>
  <sheetData>
    <row r="1" spans="1:5" ht="27.75" customHeight="1">
      <c r="A1" s="656" t="s">
        <v>1040</v>
      </c>
      <c r="B1" s="656"/>
      <c r="C1" s="656"/>
      <c r="D1" s="656"/>
      <c r="E1" s="656"/>
    </row>
    <row r="2" spans="1:5" ht="26.25" customHeight="1">
      <c r="A2" s="2" t="s">
        <v>0</v>
      </c>
      <c r="B2" s="2" t="s">
        <v>1</v>
      </c>
      <c r="C2" s="2" t="s">
        <v>299</v>
      </c>
      <c r="D2" s="2" t="s">
        <v>400</v>
      </c>
      <c r="E2" s="2" t="s">
        <v>4</v>
      </c>
    </row>
    <row r="3" spans="1:5" ht="27" customHeight="1">
      <c r="A3" s="657" t="s">
        <v>371</v>
      </c>
      <c r="B3" s="657"/>
      <c r="C3" s="657"/>
      <c r="D3" s="657"/>
      <c r="E3" s="657"/>
    </row>
    <row r="4" spans="1:5" ht="25.5" customHeight="1">
      <c r="A4" s="420">
        <v>1</v>
      </c>
      <c r="B4" s="112" t="s">
        <v>6</v>
      </c>
      <c r="C4" s="407"/>
      <c r="D4" s="407"/>
      <c r="E4" s="425">
        <f t="shared" ref="E4:E17" si="0">SUM(C4:D4)</f>
        <v>0</v>
      </c>
    </row>
    <row r="5" spans="1:5" ht="25.5" customHeight="1">
      <c r="A5" s="420">
        <v>2</v>
      </c>
      <c r="B5" s="112" t="s">
        <v>7</v>
      </c>
      <c r="C5" s="407">
        <v>26</v>
      </c>
      <c r="D5" s="407"/>
      <c r="E5" s="425">
        <f t="shared" si="0"/>
        <v>26</v>
      </c>
    </row>
    <row r="6" spans="1:5" ht="25.5" customHeight="1">
      <c r="A6" s="420">
        <v>3</v>
      </c>
      <c r="B6" s="112" t="s">
        <v>8</v>
      </c>
      <c r="C6" s="407">
        <v>13</v>
      </c>
      <c r="D6" s="407"/>
      <c r="E6" s="425">
        <f t="shared" si="0"/>
        <v>13</v>
      </c>
    </row>
    <row r="7" spans="1:5" ht="25.5" customHeight="1">
      <c r="A7" s="420">
        <v>4</v>
      </c>
      <c r="B7" s="112" t="s">
        <v>9</v>
      </c>
      <c r="C7" s="407"/>
      <c r="D7" s="407"/>
      <c r="E7" s="425">
        <f t="shared" si="0"/>
        <v>0</v>
      </c>
    </row>
    <row r="8" spans="1:5" ht="25.5" customHeight="1">
      <c r="A8" s="420">
        <v>5</v>
      </c>
      <c r="B8" s="112" t="s">
        <v>11</v>
      </c>
      <c r="C8" s="407"/>
      <c r="D8" s="407"/>
      <c r="E8" s="425">
        <f t="shared" si="0"/>
        <v>0</v>
      </c>
    </row>
    <row r="9" spans="1:5" ht="25.5" customHeight="1">
      <c r="A9" s="420">
        <v>6</v>
      </c>
      <c r="B9" s="112" t="s">
        <v>16</v>
      </c>
      <c r="C9" s="407"/>
      <c r="D9" s="407"/>
      <c r="E9" s="425">
        <f t="shared" si="0"/>
        <v>0</v>
      </c>
    </row>
    <row r="10" spans="1:5" ht="25.5" customHeight="1">
      <c r="A10" s="420">
        <v>7</v>
      </c>
      <c r="B10" s="112" t="s">
        <v>14</v>
      </c>
      <c r="C10" s="407"/>
      <c r="D10" s="407"/>
      <c r="E10" s="425">
        <f t="shared" si="0"/>
        <v>0</v>
      </c>
    </row>
    <row r="11" spans="1:5" ht="25.5" customHeight="1">
      <c r="A11" s="420">
        <v>8</v>
      </c>
      <c r="B11" s="112" t="s">
        <v>13</v>
      </c>
      <c r="C11" s="407"/>
      <c r="D11" s="407"/>
      <c r="E11" s="425">
        <f t="shared" si="0"/>
        <v>0</v>
      </c>
    </row>
    <row r="12" spans="1:5" ht="25.5" customHeight="1">
      <c r="A12" s="420">
        <v>9</v>
      </c>
      <c r="B12" s="112" t="s">
        <v>12</v>
      </c>
      <c r="C12" s="407"/>
      <c r="D12" s="407"/>
      <c r="E12" s="425">
        <f t="shared" si="0"/>
        <v>0</v>
      </c>
    </row>
    <row r="13" spans="1:5" ht="25.5" customHeight="1">
      <c r="A13" s="420">
        <v>10</v>
      </c>
      <c r="B13" s="323" t="s">
        <v>17</v>
      </c>
      <c r="C13" s="407"/>
      <c r="D13" s="407"/>
      <c r="E13" s="425">
        <f t="shared" si="0"/>
        <v>0</v>
      </c>
    </row>
    <row r="14" spans="1:5" ht="25.5" customHeight="1">
      <c r="A14" s="420">
        <v>11</v>
      </c>
      <c r="B14" s="323" t="s">
        <v>18</v>
      </c>
      <c r="C14" s="407"/>
      <c r="D14" s="407"/>
      <c r="E14" s="425">
        <f t="shared" si="0"/>
        <v>0</v>
      </c>
    </row>
    <row r="15" spans="1:5" ht="25.5" customHeight="1">
      <c r="A15" s="420">
        <v>12</v>
      </c>
      <c r="B15" s="323" t="s">
        <v>616</v>
      </c>
      <c r="C15" s="407"/>
      <c r="D15" s="407"/>
      <c r="E15" s="425">
        <f t="shared" si="0"/>
        <v>0</v>
      </c>
    </row>
    <row r="16" spans="1:5" ht="25.5" customHeight="1">
      <c r="A16" s="420">
        <v>13</v>
      </c>
      <c r="B16" s="323" t="s">
        <v>15</v>
      </c>
      <c r="C16" s="407"/>
      <c r="D16" s="407"/>
      <c r="E16" s="425">
        <f t="shared" si="0"/>
        <v>0</v>
      </c>
    </row>
    <row r="17" spans="1:5" ht="25.5" customHeight="1">
      <c r="A17" s="439"/>
      <c r="B17" s="178" t="s">
        <v>4</v>
      </c>
      <c r="C17" s="425">
        <f t="shared" ref="C17:D17" si="1">SUM(C4:C16)</f>
        <v>39</v>
      </c>
      <c r="D17" s="425">
        <f t="shared" si="1"/>
        <v>0</v>
      </c>
      <c r="E17" s="425">
        <f t="shared" si="0"/>
        <v>39</v>
      </c>
    </row>
  </sheetData>
  <mergeCells count="2">
    <mergeCell ref="A1:E1"/>
    <mergeCell ref="A3:E3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8"/>
  <dimension ref="A1:G46"/>
  <sheetViews>
    <sheetView tabSelected="1" view="pageBreakPreview" topLeftCell="A34" zoomScaleSheetLayoutView="100" workbookViewId="0">
      <selection activeCell="J39" sqref="J39"/>
    </sheetView>
  </sheetViews>
  <sheetFormatPr defaultRowHeight="21" customHeight="1"/>
  <cols>
    <col min="1" max="1" width="7.5703125" style="20" customWidth="1"/>
    <col min="2" max="2" width="20" style="55" customWidth="1"/>
    <col min="3" max="3" width="16.85546875" style="20" customWidth="1"/>
    <col min="4" max="5" width="19.28515625" style="55" customWidth="1"/>
    <col min="6" max="6" width="22.5703125" style="54" customWidth="1"/>
    <col min="7" max="7" width="13.5703125" style="20" hidden="1" customWidth="1"/>
    <col min="8" max="8" width="0" style="20" hidden="1" customWidth="1"/>
    <col min="9" max="16384" width="9.140625" style="20"/>
  </cols>
  <sheetData>
    <row r="1" spans="1:7" ht="25.5" customHeight="1">
      <c r="C1" s="662" t="s">
        <v>1057</v>
      </c>
      <c r="D1" s="662"/>
      <c r="E1" s="662"/>
    </row>
    <row r="2" spans="1:7" s="56" customFormat="1" ht="30" customHeight="1">
      <c r="A2" s="349" t="s">
        <v>51</v>
      </c>
      <c r="B2" s="17" t="s">
        <v>696</v>
      </c>
      <c r="C2" s="349" t="s">
        <v>22</v>
      </c>
      <c r="D2" s="349" t="s">
        <v>23</v>
      </c>
      <c r="E2" s="349" t="s">
        <v>86</v>
      </c>
      <c r="F2" s="8" t="s">
        <v>53</v>
      </c>
      <c r="G2" s="391" t="s">
        <v>741</v>
      </c>
    </row>
    <row r="3" spans="1:7" ht="21" customHeight="1">
      <c r="A3" s="366">
        <v>1</v>
      </c>
      <c r="B3" s="378" t="s">
        <v>7</v>
      </c>
      <c r="C3" s="364" t="s">
        <v>299</v>
      </c>
      <c r="D3" s="378" t="s">
        <v>326</v>
      </c>
      <c r="E3" s="378" t="s">
        <v>326</v>
      </c>
      <c r="F3" s="374">
        <v>628673</v>
      </c>
      <c r="G3" s="392">
        <v>317</v>
      </c>
    </row>
    <row r="4" spans="1:7" ht="21" customHeight="1">
      <c r="A4" s="366">
        <v>2</v>
      </c>
      <c r="B4" s="378" t="s">
        <v>7</v>
      </c>
      <c r="C4" s="364" t="s">
        <v>299</v>
      </c>
      <c r="D4" s="378" t="s">
        <v>326</v>
      </c>
      <c r="E4" s="350" t="s">
        <v>327</v>
      </c>
      <c r="F4" s="374">
        <v>629058</v>
      </c>
      <c r="G4" s="392">
        <v>252</v>
      </c>
    </row>
    <row r="5" spans="1:7" ht="21" customHeight="1">
      <c r="A5" s="682">
        <v>3</v>
      </c>
      <c r="B5" s="378" t="s">
        <v>7</v>
      </c>
      <c r="C5" s="364" t="s">
        <v>299</v>
      </c>
      <c r="D5" s="378" t="s">
        <v>326</v>
      </c>
      <c r="E5" s="681" t="s">
        <v>777</v>
      </c>
      <c r="F5" s="683">
        <v>628739</v>
      </c>
      <c r="G5" s="392">
        <v>203</v>
      </c>
    </row>
    <row r="6" spans="1:7" ht="21" customHeight="1">
      <c r="A6" s="682"/>
      <c r="B6" s="378" t="s">
        <v>7</v>
      </c>
      <c r="C6" s="364" t="s">
        <v>299</v>
      </c>
      <c r="D6" s="364" t="s">
        <v>299</v>
      </c>
      <c r="E6" s="681"/>
      <c r="F6" s="683"/>
      <c r="G6" s="392">
        <v>320</v>
      </c>
    </row>
    <row r="7" spans="1:7" ht="21" customHeight="1">
      <c r="A7" s="682">
        <v>4</v>
      </c>
      <c r="B7" s="378" t="s">
        <v>7</v>
      </c>
      <c r="C7" s="364" t="s">
        <v>299</v>
      </c>
      <c r="D7" s="378" t="s">
        <v>326</v>
      </c>
      <c r="E7" s="681" t="s">
        <v>323</v>
      </c>
      <c r="F7" s="683">
        <v>629518</v>
      </c>
      <c r="G7" s="393">
        <v>44</v>
      </c>
    </row>
    <row r="8" spans="1:7" ht="21" customHeight="1">
      <c r="A8" s="682"/>
      <c r="B8" s="378" t="s">
        <v>7</v>
      </c>
      <c r="C8" s="364" t="s">
        <v>299</v>
      </c>
      <c r="D8" s="364" t="s">
        <v>299</v>
      </c>
      <c r="E8" s="681"/>
      <c r="F8" s="683"/>
      <c r="G8" s="393">
        <v>75</v>
      </c>
    </row>
    <row r="9" spans="1:7" ht="21" customHeight="1">
      <c r="A9" s="366">
        <v>5</v>
      </c>
      <c r="B9" s="378" t="s">
        <v>7</v>
      </c>
      <c r="C9" s="364" t="s">
        <v>299</v>
      </c>
      <c r="D9" s="364" t="s">
        <v>299</v>
      </c>
      <c r="E9" s="367" t="s">
        <v>272</v>
      </c>
      <c r="F9" s="331">
        <v>629271</v>
      </c>
      <c r="G9" s="392">
        <v>140</v>
      </c>
    </row>
    <row r="10" spans="1:7" ht="21" customHeight="1">
      <c r="A10" s="366">
        <v>6</v>
      </c>
      <c r="B10" s="378" t="s">
        <v>7</v>
      </c>
      <c r="C10" s="364" t="s">
        <v>299</v>
      </c>
      <c r="D10" s="364" t="s">
        <v>299</v>
      </c>
      <c r="E10" s="367" t="s">
        <v>299</v>
      </c>
      <c r="F10" s="331">
        <v>628770</v>
      </c>
      <c r="G10" s="392">
        <v>110</v>
      </c>
    </row>
    <row r="11" spans="1:7" ht="21" customHeight="1">
      <c r="A11" s="366">
        <v>7</v>
      </c>
      <c r="B11" s="378" t="s">
        <v>7</v>
      </c>
      <c r="C11" s="364" t="s">
        <v>299</v>
      </c>
      <c r="D11" s="364" t="s">
        <v>299</v>
      </c>
      <c r="E11" s="367" t="s">
        <v>778</v>
      </c>
      <c r="F11" s="368">
        <v>629049</v>
      </c>
      <c r="G11" s="392">
        <v>40</v>
      </c>
    </row>
    <row r="12" spans="1:7" ht="21" customHeight="1">
      <c r="A12" s="366">
        <v>8</v>
      </c>
      <c r="B12" s="378" t="s">
        <v>7</v>
      </c>
      <c r="C12" s="364" t="s">
        <v>299</v>
      </c>
      <c r="D12" s="364" t="s">
        <v>299</v>
      </c>
      <c r="E12" s="367" t="s">
        <v>329</v>
      </c>
      <c r="F12" s="331">
        <v>629457</v>
      </c>
      <c r="G12" s="392">
        <v>10</v>
      </c>
    </row>
    <row r="13" spans="1:7" ht="21" customHeight="1">
      <c r="A13" s="366">
        <v>9</v>
      </c>
      <c r="B13" s="378" t="s">
        <v>7</v>
      </c>
      <c r="C13" s="364" t="s">
        <v>299</v>
      </c>
      <c r="D13" s="364" t="s">
        <v>330</v>
      </c>
      <c r="E13" s="367" t="s">
        <v>260</v>
      </c>
      <c r="F13" s="368">
        <v>628614</v>
      </c>
      <c r="G13" s="392">
        <v>70.599999999999994</v>
      </c>
    </row>
    <row r="14" spans="1:7" ht="21" customHeight="1">
      <c r="A14" s="366">
        <v>10</v>
      </c>
      <c r="B14" s="378" t="s">
        <v>7</v>
      </c>
      <c r="C14" s="364" t="s">
        <v>299</v>
      </c>
      <c r="D14" s="364" t="s">
        <v>330</v>
      </c>
      <c r="E14" s="364" t="s">
        <v>330</v>
      </c>
      <c r="F14" s="331">
        <v>629256</v>
      </c>
      <c r="G14" s="392">
        <v>244.6</v>
      </c>
    </row>
    <row r="15" spans="1:7" ht="21" customHeight="1">
      <c r="A15" s="366">
        <v>11</v>
      </c>
      <c r="B15" s="378" t="s">
        <v>7</v>
      </c>
      <c r="C15" s="364" t="s">
        <v>299</v>
      </c>
      <c r="D15" s="364" t="s">
        <v>330</v>
      </c>
      <c r="E15" s="367" t="s">
        <v>781</v>
      </c>
      <c r="F15" s="368">
        <v>629521</v>
      </c>
      <c r="G15" s="392">
        <v>28.1</v>
      </c>
    </row>
    <row r="16" spans="1:7" ht="21" customHeight="1">
      <c r="A16" s="366">
        <v>12</v>
      </c>
      <c r="B16" s="378" t="s">
        <v>7</v>
      </c>
      <c r="C16" s="364" t="s">
        <v>299</v>
      </c>
      <c r="D16" s="364" t="s">
        <v>324</v>
      </c>
      <c r="E16" s="367" t="s">
        <v>324</v>
      </c>
      <c r="F16" s="331">
        <v>629275</v>
      </c>
      <c r="G16" s="392">
        <v>384.2</v>
      </c>
    </row>
    <row r="17" spans="1:7" ht="21" customHeight="1">
      <c r="A17" s="675">
        <v>13</v>
      </c>
      <c r="B17" s="673" t="s">
        <v>7</v>
      </c>
      <c r="C17" s="677" t="s">
        <v>299</v>
      </c>
      <c r="D17" s="364" t="s">
        <v>324</v>
      </c>
      <c r="E17" s="686" t="s">
        <v>331</v>
      </c>
      <c r="F17" s="684">
        <v>633339</v>
      </c>
      <c r="G17" s="392">
        <v>47</v>
      </c>
    </row>
    <row r="18" spans="1:7" ht="21" customHeight="1">
      <c r="A18" s="676"/>
      <c r="B18" s="674"/>
      <c r="C18" s="678"/>
      <c r="D18" s="364" t="s">
        <v>1396</v>
      </c>
      <c r="E18" s="687"/>
      <c r="F18" s="685"/>
      <c r="G18" s="392"/>
    </row>
    <row r="19" spans="1:7" ht="21" customHeight="1">
      <c r="A19" s="366">
        <v>14</v>
      </c>
      <c r="B19" s="378" t="s">
        <v>7</v>
      </c>
      <c r="C19" s="364" t="s">
        <v>299</v>
      </c>
      <c r="D19" s="364" t="s">
        <v>324</v>
      </c>
      <c r="E19" s="367" t="s">
        <v>781</v>
      </c>
      <c r="F19" s="368">
        <v>629521</v>
      </c>
      <c r="G19" s="392">
        <v>114.9</v>
      </c>
    </row>
    <row r="20" spans="1:7" ht="21" customHeight="1">
      <c r="A20" s="366">
        <v>15</v>
      </c>
      <c r="B20" s="378" t="s">
        <v>7</v>
      </c>
      <c r="C20" s="364" t="s">
        <v>299</v>
      </c>
      <c r="D20" s="364" t="s">
        <v>322</v>
      </c>
      <c r="E20" s="364" t="s">
        <v>322</v>
      </c>
      <c r="F20" s="374">
        <v>628964</v>
      </c>
      <c r="G20" s="392">
        <v>10</v>
      </c>
    </row>
    <row r="21" spans="1:7" ht="21" customHeight="1">
      <c r="A21" s="366">
        <v>16</v>
      </c>
      <c r="B21" s="378" t="s">
        <v>7</v>
      </c>
      <c r="C21" s="364" t="s">
        <v>299</v>
      </c>
      <c r="D21" s="364" t="s">
        <v>322</v>
      </c>
      <c r="E21" s="367" t="s">
        <v>983</v>
      </c>
      <c r="F21" s="368">
        <v>629419</v>
      </c>
      <c r="G21" s="392">
        <v>30</v>
      </c>
    </row>
    <row r="22" spans="1:7" ht="21" customHeight="1">
      <c r="A22" s="366">
        <v>17</v>
      </c>
      <c r="B22" s="378" t="s">
        <v>7</v>
      </c>
      <c r="C22" s="364" t="s">
        <v>299</v>
      </c>
      <c r="D22" s="364" t="s">
        <v>322</v>
      </c>
      <c r="E22" s="367" t="s">
        <v>984</v>
      </c>
      <c r="F22" s="368">
        <v>629761</v>
      </c>
      <c r="G22" s="392">
        <v>30</v>
      </c>
    </row>
    <row r="23" spans="1:7" ht="21" customHeight="1">
      <c r="A23" s="366">
        <v>18</v>
      </c>
      <c r="B23" s="378" t="s">
        <v>7</v>
      </c>
      <c r="C23" s="364" t="s">
        <v>299</v>
      </c>
      <c r="D23" s="364" t="s">
        <v>779</v>
      </c>
      <c r="E23" s="367" t="s">
        <v>325</v>
      </c>
      <c r="F23" s="374">
        <v>629672</v>
      </c>
      <c r="G23" s="392">
        <v>15</v>
      </c>
    </row>
    <row r="24" spans="1:7" ht="21" customHeight="1">
      <c r="A24" s="366">
        <v>19</v>
      </c>
      <c r="B24" s="378" t="s">
        <v>7</v>
      </c>
      <c r="C24" s="364" t="s">
        <v>299</v>
      </c>
      <c r="D24" s="364" t="s">
        <v>779</v>
      </c>
      <c r="E24" s="367" t="s">
        <v>779</v>
      </c>
      <c r="F24" s="374">
        <v>629499</v>
      </c>
      <c r="G24" s="392">
        <v>5</v>
      </c>
    </row>
    <row r="25" spans="1:7" ht="21" customHeight="1">
      <c r="A25" s="366">
        <v>20</v>
      </c>
      <c r="B25" s="378" t="s">
        <v>7</v>
      </c>
      <c r="C25" s="364" t="s">
        <v>299</v>
      </c>
      <c r="D25" s="364" t="s">
        <v>332</v>
      </c>
      <c r="E25" s="367" t="s">
        <v>780</v>
      </c>
      <c r="F25" s="374">
        <v>629304</v>
      </c>
      <c r="G25" s="392">
        <v>20</v>
      </c>
    </row>
    <row r="26" spans="1:7" ht="21" customHeight="1">
      <c r="A26" s="366">
        <v>21</v>
      </c>
      <c r="B26" s="378" t="s">
        <v>7</v>
      </c>
      <c r="C26" s="364" t="s">
        <v>299</v>
      </c>
      <c r="D26" s="364" t="s">
        <v>332</v>
      </c>
      <c r="E26" s="367" t="s">
        <v>332</v>
      </c>
      <c r="F26" s="374">
        <v>629483</v>
      </c>
      <c r="G26" s="392">
        <v>59.8</v>
      </c>
    </row>
    <row r="27" spans="1:7" ht="23.25" customHeight="1">
      <c r="A27" s="366">
        <v>22</v>
      </c>
      <c r="B27" s="364" t="s">
        <v>7</v>
      </c>
      <c r="C27" s="364" t="s">
        <v>299</v>
      </c>
      <c r="D27" s="688" t="s">
        <v>1397</v>
      </c>
      <c r="E27" s="364" t="s">
        <v>324</v>
      </c>
      <c r="F27" s="331">
        <v>629275</v>
      </c>
      <c r="G27" s="392">
        <v>250</v>
      </c>
    </row>
    <row r="28" spans="1:7" ht="21" customHeight="1">
      <c r="A28" s="366">
        <v>23</v>
      </c>
      <c r="B28" s="364" t="s">
        <v>7</v>
      </c>
      <c r="C28" s="364" t="s">
        <v>299</v>
      </c>
      <c r="D28" s="689"/>
      <c r="E28" s="364" t="s">
        <v>328</v>
      </c>
      <c r="F28" s="331">
        <v>629518</v>
      </c>
      <c r="G28" s="392">
        <v>100</v>
      </c>
    </row>
    <row r="29" spans="1:7" ht="21" customHeight="1">
      <c r="A29" s="366">
        <v>24</v>
      </c>
      <c r="B29" s="364" t="s">
        <v>7</v>
      </c>
      <c r="C29" s="364" t="s">
        <v>299</v>
      </c>
      <c r="D29" s="690"/>
      <c r="E29" s="364" t="s">
        <v>781</v>
      </c>
      <c r="F29" s="331">
        <v>629521</v>
      </c>
      <c r="G29" s="392">
        <v>150</v>
      </c>
    </row>
    <row r="30" spans="1:7" ht="21" customHeight="1">
      <c r="A30" s="366">
        <v>25</v>
      </c>
      <c r="B30" s="364" t="s">
        <v>7</v>
      </c>
      <c r="C30" s="364" t="s">
        <v>299</v>
      </c>
      <c r="D30" s="364" t="s">
        <v>999</v>
      </c>
      <c r="E30" s="364" t="s">
        <v>1000</v>
      </c>
      <c r="F30" s="331">
        <v>629049</v>
      </c>
      <c r="G30" s="394">
        <v>250</v>
      </c>
    </row>
    <row r="31" spans="1:7" ht="21" customHeight="1">
      <c r="A31" s="366">
        <v>26</v>
      </c>
      <c r="B31" s="364" t="s">
        <v>7</v>
      </c>
      <c r="C31" s="364" t="s">
        <v>299</v>
      </c>
      <c r="D31" s="364" t="s">
        <v>330</v>
      </c>
      <c r="E31" s="364" t="s">
        <v>330</v>
      </c>
      <c r="F31" s="331">
        <v>629256</v>
      </c>
      <c r="G31" s="392">
        <v>30</v>
      </c>
    </row>
    <row r="32" spans="1:7" ht="21" customHeight="1">
      <c r="A32" s="366">
        <v>1</v>
      </c>
      <c r="B32" s="378" t="s">
        <v>8</v>
      </c>
      <c r="C32" s="364" t="s">
        <v>299</v>
      </c>
      <c r="D32" s="364" t="s">
        <v>326</v>
      </c>
      <c r="E32" s="395" t="s">
        <v>326</v>
      </c>
      <c r="F32" s="374">
        <v>628673</v>
      </c>
      <c r="G32" s="392">
        <v>125</v>
      </c>
    </row>
    <row r="33" spans="1:7" ht="21" customHeight="1">
      <c r="A33" s="366">
        <v>2</v>
      </c>
      <c r="B33" s="378" t="s">
        <v>8</v>
      </c>
      <c r="C33" s="364" t="s">
        <v>299</v>
      </c>
      <c r="D33" s="364" t="s">
        <v>326</v>
      </c>
      <c r="E33" s="396" t="s">
        <v>327</v>
      </c>
      <c r="F33" s="374">
        <v>629058</v>
      </c>
      <c r="G33" s="392">
        <v>95.5</v>
      </c>
    </row>
    <row r="34" spans="1:7" ht="21" customHeight="1">
      <c r="A34" s="682">
        <v>3</v>
      </c>
      <c r="B34" s="378" t="s">
        <v>8</v>
      </c>
      <c r="C34" s="364" t="s">
        <v>299</v>
      </c>
      <c r="D34" s="364" t="s">
        <v>326</v>
      </c>
      <c r="E34" s="681" t="s">
        <v>777</v>
      </c>
      <c r="F34" s="679">
        <v>628739</v>
      </c>
      <c r="G34" s="392">
        <v>27</v>
      </c>
    </row>
    <row r="35" spans="1:7" ht="21" customHeight="1">
      <c r="A35" s="682"/>
      <c r="B35" s="378" t="s">
        <v>8</v>
      </c>
      <c r="C35" s="364" t="s">
        <v>299</v>
      </c>
      <c r="D35" s="364" t="s">
        <v>299</v>
      </c>
      <c r="E35" s="681"/>
      <c r="F35" s="680"/>
      <c r="G35" s="392">
        <v>35</v>
      </c>
    </row>
    <row r="36" spans="1:7" ht="21" customHeight="1">
      <c r="A36" s="366">
        <v>4</v>
      </c>
      <c r="B36" s="378" t="s">
        <v>8</v>
      </c>
      <c r="C36" s="364" t="s">
        <v>299</v>
      </c>
      <c r="D36" s="364" t="s">
        <v>299</v>
      </c>
      <c r="E36" s="395" t="s">
        <v>299</v>
      </c>
      <c r="F36" s="331">
        <v>628770</v>
      </c>
      <c r="G36" s="392">
        <v>72</v>
      </c>
    </row>
    <row r="37" spans="1:7" ht="21" customHeight="1">
      <c r="A37" s="366">
        <v>5</v>
      </c>
      <c r="B37" s="378" t="s">
        <v>8</v>
      </c>
      <c r="C37" s="364" t="s">
        <v>299</v>
      </c>
      <c r="D37" s="364" t="s">
        <v>299</v>
      </c>
      <c r="E37" s="395" t="s">
        <v>778</v>
      </c>
      <c r="F37" s="368">
        <v>629049</v>
      </c>
      <c r="G37" s="392">
        <v>10</v>
      </c>
    </row>
    <row r="38" spans="1:7" ht="21" customHeight="1">
      <c r="A38" s="366">
        <v>6</v>
      </c>
      <c r="B38" s="378" t="s">
        <v>8</v>
      </c>
      <c r="C38" s="364" t="s">
        <v>299</v>
      </c>
      <c r="D38" s="395" t="s">
        <v>324</v>
      </c>
      <c r="E38" s="395" t="s">
        <v>324</v>
      </c>
      <c r="F38" s="331">
        <v>629275</v>
      </c>
      <c r="G38" s="392">
        <v>98.8</v>
      </c>
    </row>
    <row r="39" spans="1:7" ht="21" customHeight="1">
      <c r="A39" s="366">
        <v>7</v>
      </c>
      <c r="B39" s="378" t="s">
        <v>8</v>
      </c>
      <c r="C39" s="364" t="s">
        <v>299</v>
      </c>
      <c r="D39" s="364" t="s">
        <v>299</v>
      </c>
      <c r="E39" s="395" t="s">
        <v>329</v>
      </c>
      <c r="F39" s="331">
        <v>629457</v>
      </c>
      <c r="G39" s="392">
        <v>10</v>
      </c>
    </row>
    <row r="40" spans="1:7" ht="21" customHeight="1">
      <c r="A40" s="366">
        <v>8</v>
      </c>
      <c r="B40" s="378" t="s">
        <v>8</v>
      </c>
      <c r="C40" s="364" t="s">
        <v>299</v>
      </c>
      <c r="D40" s="395" t="s">
        <v>324</v>
      </c>
      <c r="E40" s="395" t="s">
        <v>272</v>
      </c>
      <c r="F40" s="331">
        <v>629271</v>
      </c>
      <c r="G40" s="392">
        <v>1.5</v>
      </c>
    </row>
    <row r="41" spans="1:7" ht="21" customHeight="1">
      <c r="A41" s="366">
        <v>9</v>
      </c>
      <c r="B41" s="378" t="s">
        <v>8</v>
      </c>
      <c r="C41" s="364" t="s">
        <v>299</v>
      </c>
      <c r="D41" s="364" t="s">
        <v>330</v>
      </c>
      <c r="E41" s="395" t="s">
        <v>260</v>
      </c>
      <c r="F41" s="331">
        <v>629271</v>
      </c>
      <c r="G41" s="392">
        <v>12.5</v>
      </c>
    </row>
    <row r="42" spans="1:7" ht="21" customHeight="1">
      <c r="A42" s="675">
        <v>10</v>
      </c>
      <c r="B42" s="673" t="s">
        <v>8</v>
      </c>
      <c r="C42" s="677" t="s">
        <v>299</v>
      </c>
      <c r="D42" s="364" t="s">
        <v>324</v>
      </c>
      <c r="E42" s="677" t="s">
        <v>330</v>
      </c>
      <c r="F42" s="679">
        <v>629256</v>
      </c>
      <c r="G42" s="392">
        <v>5.19</v>
      </c>
    </row>
    <row r="43" spans="1:7" ht="21" customHeight="1">
      <c r="A43" s="676"/>
      <c r="B43" s="674"/>
      <c r="C43" s="678"/>
      <c r="D43" s="364" t="s">
        <v>330</v>
      </c>
      <c r="E43" s="678"/>
      <c r="F43" s="680"/>
      <c r="G43" s="392"/>
    </row>
    <row r="44" spans="1:7" ht="21" customHeight="1">
      <c r="A44" s="366">
        <v>11</v>
      </c>
      <c r="B44" s="378" t="s">
        <v>8</v>
      </c>
      <c r="C44" s="364" t="s">
        <v>299</v>
      </c>
      <c r="D44" s="378" t="s">
        <v>324</v>
      </c>
      <c r="E44" s="112" t="s">
        <v>323</v>
      </c>
      <c r="F44" s="331">
        <v>629518</v>
      </c>
      <c r="G44" s="392">
        <v>7</v>
      </c>
    </row>
    <row r="45" spans="1:7" ht="21" customHeight="1">
      <c r="A45" s="366">
        <v>12</v>
      </c>
      <c r="B45" s="378" t="s">
        <v>8</v>
      </c>
      <c r="C45" s="364" t="s">
        <v>299</v>
      </c>
      <c r="D45" s="378" t="s">
        <v>324</v>
      </c>
      <c r="E45" s="112" t="s">
        <v>781</v>
      </c>
      <c r="F45" s="366">
        <v>629521</v>
      </c>
      <c r="G45" s="392">
        <v>17.100000000000001</v>
      </c>
    </row>
    <row r="46" spans="1:7" ht="21" customHeight="1">
      <c r="A46" s="366">
        <v>13</v>
      </c>
      <c r="B46" s="378" t="s">
        <v>8</v>
      </c>
      <c r="C46" s="364" t="s">
        <v>299</v>
      </c>
      <c r="D46" s="378" t="s">
        <v>779</v>
      </c>
      <c r="E46" s="350" t="s">
        <v>779</v>
      </c>
      <c r="F46" s="374">
        <v>629499</v>
      </c>
      <c r="G46" s="392">
        <v>5</v>
      </c>
    </row>
  </sheetData>
  <mergeCells count="21">
    <mergeCell ref="C1:E1"/>
    <mergeCell ref="E34:E35"/>
    <mergeCell ref="A34:A35"/>
    <mergeCell ref="E7:E8"/>
    <mergeCell ref="F7:F8"/>
    <mergeCell ref="E5:E6"/>
    <mergeCell ref="F5:F6"/>
    <mergeCell ref="A5:A6"/>
    <mergeCell ref="A7:A8"/>
    <mergeCell ref="F34:F35"/>
    <mergeCell ref="F17:F18"/>
    <mergeCell ref="E17:E18"/>
    <mergeCell ref="C17:C18"/>
    <mergeCell ref="B17:B18"/>
    <mergeCell ref="A17:A18"/>
    <mergeCell ref="D27:D29"/>
    <mergeCell ref="B42:B43"/>
    <mergeCell ref="A42:A43"/>
    <mergeCell ref="C42:C43"/>
    <mergeCell ref="F42:F43"/>
    <mergeCell ref="E42:E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29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6"/>
  <dimension ref="A1:E17"/>
  <sheetViews>
    <sheetView view="pageBreakPreview" zoomScaleSheetLayoutView="100" workbookViewId="0">
      <selection activeCell="H14" sqref="H14"/>
    </sheetView>
  </sheetViews>
  <sheetFormatPr defaultColWidth="8.85546875" defaultRowHeight="21" customHeight="1"/>
  <cols>
    <col min="1" max="1" width="6.42578125" style="124" bestFit="1" customWidth="1"/>
    <col min="2" max="2" width="12.140625" style="124" bestFit="1" customWidth="1"/>
    <col min="3" max="7" width="24.85546875" style="124" customWidth="1"/>
    <col min="8" max="16384" width="8.85546875" style="124"/>
  </cols>
  <sheetData>
    <row r="1" spans="1:5" ht="29.25" customHeight="1">
      <c r="A1" s="691" t="s">
        <v>1041</v>
      </c>
      <c r="B1" s="691"/>
      <c r="C1" s="691"/>
      <c r="D1" s="691"/>
      <c r="E1" s="691"/>
    </row>
    <row r="2" spans="1:5" ht="29.25" customHeight="1">
      <c r="A2" s="2" t="s">
        <v>0</v>
      </c>
      <c r="B2" s="2" t="s">
        <v>1</v>
      </c>
      <c r="C2" s="2" t="s">
        <v>50</v>
      </c>
      <c r="D2" s="2" t="s">
        <v>261</v>
      </c>
      <c r="E2" s="2" t="s">
        <v>4</v>
      </c>
    </row>
    <row r="3" spans="1:5" ht="21" customHeight="1">
      <c r="A3" s="692" t="s">
        <v>371</v>
      </c>
      <c r="B3" s="692"/>
      <c r="C3" s="692"/>
      <c r="D3" s="692"/>
      <c r="E3" s="693"/>
    </row>
    <row r="4" spans="1:5" ht="25.5" customHeight="1">
      <c r="A4" s="420">
        <v>1</v>
      </c>
      <c r="B4" s="112" t="s">
        <v>6</v>
      </c>
      <c r="C4" s="407">
        <v>4</v>
      </c>
      <c r="D4" s="51"/>
      <c r="E4" s="425">
        <f t="shared" ref="E4:E17" si="0">SUM(C4:D4)</f>
        <v>4</v>
      </c>
    </row>
    <row r="5" spans="1:5" ht="25.5" customHeight="1">
      <c r="A5" s="420">
        <v>2</v>
      </c>
      <c r="B5" s="112" t="s">
        <v>7</v>
      </c>
      <c r="C5" s="407">
        <v>4</v>
      </c>
      <c r="D5" s="51">
        <v>3</v>
      </c>
      <c r="E5" s="425">
        <f t="shared" si="0"/>
        <v>7</v>
      </c>
    </row>
    <row r="6" spans="1:5" ht="25.5" customHeight="1">
      <c r="A6" s="420">
        <v>3</v>
      </c>
      <c r="B6" s="112" t="s">
        <v>8</v>
      </c>
      <c r="C6" s="407"/>
      <c r="D6" s="51">
        <v>6</v>
      </c>
      <c r="E6" s="425">
        <f t="shared" si="0"/>
        <v>6</v>
      </c>
    </row>
    <row r="7" spans="1:5" ht="25.5" customHeight="1">
      <c r="A7" s="420">
        <v>4</v>
      </c>
      <c r="B7" s="112" t="s">
        <v>9</v>
      </c>
      <c r="C7" s="407"/>
      <c r="D7" s="51"/>
      <c r="E7" s="425">
        <f t="shared" si="0"/>
        <v>0</v>
      </c>
    </row>
    <row r="8" spans="1:5" ht="25.5" customHeight="1">
      <c r="A8" s="420">
        <v>5</v>
      </c>
      <c r="B8" s="112" t="s">
        <v>11</v>
      </c>
      <c r="C8" s="407"/>
      <c r="D8" s="51"/>
      <c r="E8" s="425">
        <f t="shared" si="0"/>
        <v>0</v>
      </c>
    </row>
    <row r="9" spans="1:5" ht="25.5" customHeight="1">
      <c r="A9" s="420">
        <v>6</v>
      </c>
      <c r="B9" s="112" t="s">
        <v>16</v>
      </c>
      <c r="C9" s="407"/>
      <c r="D9" s="51"/>
      <c r="E9" s="425">
        <f t="shared" si="0"/>
        <v>0</v>
      </c>
    </row>
    <row r="10" spans="1:5" ht="25.5" customHeight="1">
      <c r="A10" s="420">
        <v>7</v>
      </c>
      <c r="B10" s="112" t="s">
        <v>14</v>
      </c>
      <c r="C10" s="407"/>
      <c r="D10" s="51"/>
      <c r="E10" s="425">
        <f t="shared" si="0"/>
        <v>0</v>
      </c>
    </row>
    <row r="11" spans="1:5" ht="25.5" customHeight="1">
      <c r="A11" s="420">
        <v>8</v>
      </c>
      <c r="B11" s="112" t="s">
        <v>13</v>
      </c>
      <c r="C11" s="407"/>
      <c r="D11" s="51"/>
      <c r="E11" s="425">
        <f t="shared" si="0"/>
        <v>0</v>
      </c>
    </row>
    <row r="12" spans="1:5" ht="25.5" customHeight="1">
      <c r="A12" s="420">
        <v>9</v>
      </c>
      <c r="B12" s="112" t="s">
        <v>12</v>
      </c>
      <c r="C12" s="407"/>
      <c r="D12" s="51">
        <v>1</v>
      </c>
      <c r="E12" s="425">
        <f t="shared" si="0"/>
        <v>1</v>
      </c>
    </row>
    <row r="13" spans="1:5" ht="25.5" customHeight="1">
      <c r="A13" s="420">
        <v>10</v>
      </c>
      <c r="B13" s="323" t="s">
        <v>17</v>
      </c>
      <c r="C13" s="407"/>
      <c r="D13" s="51"/>
      <c r="E13" s="425">
        <f t="shared" si="0"/>
        <v>0</v>
      </c>
    </row>
    <row r="14" spans="1:5" ht="25.5" customHeight="1">
      <c r="A14" s="420">
        <v>11</v>
      </c>
      <c r="B14" s="323" t="s">
        <v>18</v>
      </c>
      <c r="C14" s="407"/>
      <c r="D14" s="51"/>
      <c r="E14" s="425">
        <f t="shared" si="0"/>
        <v>0</v>
      </c>
    </row>
    <row r="15" spans="1:5" ht="25.5" customHeight="1">
      <c r="A15" s="420">
        <v>12</v>
      </c>
      <c r="B15" s="323" t="s">
        <v>616</v>
      </c>
      <c r="C15" s="407"/>
      <c r="D15" s="51"/>
      <c r="E15" s="425">
        <f t="shared" si="0"/>
        <v>0</v>
      </c>
    </row>
    <row r="16" spans="1:5" ht="25.5" customHeight="1">
      <c r="A16" s="420">
        <v>13</v>
      </c>
      <c r="B16" s="323" t="s">
        <v>15</v>
      </c>
      <c r="C16" s="407"/>
      <c r="D16" s="51"/>
      <c r="E16" s="425">
        <f t="shared" si="0"/>
        <v>0</v>
      </c>
    </row>
    <row r="17" spans="1:5" ht="25.5" customHeight="1">
      <c r="A17" s="439"/>
      <c r="B17" s="178" t="s">
        <v>4</v>
      </c>
      <c r="C17" s="425">
        <f t="shared" ref="C17:D17" si="1">SUM(C4:C16)</f>
        <v>8</v>
      </c>
      <c r="D17" s="425">
        <f t="shared" si="1"/>
        <v>10</v>
      </c>
      <c r="E17" s="425">
        <f t="shared" si="0"/>
        <v>18</v>
      </c>
    </row>
  </sheetData>
  <mergeCells count="2">
    <mergeCell ref="A1:E1"/>
    <mergeCell ref="A3:E3"/>
  </mergeCells>
  <printOptions horizontalCentered="1" verticalCentered="1"/>
  <pageMargins left="0.70866141732283472" right="0.43307086614173229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86</vt:i4>
      </vt:variant>
    </vt:vector>
  </HeadingPairs>
  <TitlesOfParts>
    <vt:vector size="155" baseType="lpstr">
      <vt:lpstr>IU (3)</vt:lpstr>
      <vt:lpstr>Spl Season Abs</vt:lpstr>
      <vt:lpstr>Trichy Special Clu III</vt:lpstr>
      <vt:lpstr>Perambalur Special Clu 2</vt:lpstr>
      <vt:lpstr>Namakkal Special Clu XI</vt:lpstr>
      <vt:lpstr>IU</vt:lpstr>
      <vt:lpstr>Cluster I- Rabi-ABSTRACT</vt:lpstr>
      <vt:lpstr>Kallakurichi (2)</vt:lpstr>
      <vt:lpstr>Cluster II- Rabi-ABSTRACT (2)</vt:lpstr>
      <vt:lpstr>Thanjavur I (2)</vt:lpstr>
      <vt:lpstr>Perambalur (2)</vt:lpstr>
      <vt:lpstr>Clus III Rabi Abstract</vt:lpstr>
      <vt:lpstr>Thoothukudi rabi</vt:lpstr>
      <vt:lpstr>Tiruchirapalli rabi</vt:lpstr>
      <vt:lpstr>Theni Rabi</vt:lpstr>
      <vt:lpstr>Clus 4 - ABSTRACT</vt:lpstr>
      <vt:lpstr>RAMANATHAPURAM II</vt:lpstr>
      <vt:lpstr>Tiruppur (2)</vt:lpstr>
      <vt:lpstr>Pudukkottai I (2)</vt:lpstr>
      <vt:lpstr>Nilgiris rabi</vt:lpstr>
      <vt:lpstr>Krishnagiri (2)</vt:lpstr>
      <vt:lpstr>Clu 5 Abstarct</vt:lpstr>
      <vt:lpstr>Madurai RABI</vt:lpstr>
      <vt:lpstr>Viluppuram Rabi</vt:lpstr>
      <vt:lpstr>Tirunelveli (2)</vt:lpstr>
      <vt:lpstr>Clu 6 Abstarct</vt:lpstr>
      <vt:lpstr>Ariyalur (2)</vt:lpstr>
      <vt:lpstr>Tiruvallur</vt:lpstr>
      <vt:lpstr>Coimbatore (2)</vt:lpstr>
      <vt:lpstr>Cluster VII- Rabi-ABSTRACT</vt:lpstr>
      <vt:lpstr>Sivagangai (2)</vt:lpstr>
      <vt:lpstr>Karur (2)</vt:lpstr>
      <vt:lpstr>Dharmapuri (2)</vt:lpstr>
      <vt:lpstr>Tirupathur rabi</vt:lpstr>
      <vt:lpstr>Clu VIII  RABI Abs</vt:lpstr>
      <vt:lpstr>Tiruvarur II rabi</vt:lpstr>
      <vt:lpstr>Salem (2)</vt:lpstr>
      <vt:lpstr>Clus IX Rabi Abstract</vt:lpstr>
      <vt:lpstr>Tiruvarur I</vt:lpstr>
      <vt:lpstr>Vellore (2)</vt:lpstr>
      <vt:lpstr>Clus X Rabi Abstract</vt:lpstr>
      <vt:lpstr>Mayiladuthurai</vt:lpstr>
      <vt:lpstr>RABI ERODE</vt:lpstr>
      <vt:lpstr>Clu XI Abstarct</vt:lpstr>
      <vt:lpstr>Thanjavur II (2)</vt:lpstr>
      <vt:lpstr>Namakkal</vt:lpstr>
      <vt:lpstr>Chengalpattu Rabi</vt:lpstr>
      <vt:lpstr>Kanniyakumari (2)</vt:lpstr>
      <vt:lpstr>CL XII  RABI ABSTRACT</vt:lpstr>
      <vt:lpstr>Tiruvannamalai (2)</vt:lpstr>
      <vt:lpstr>Ramanathapuram I</vt:lpstr>
      <vt:lpstr>Dindigul (2)</vt:lpstr>
      <vt:lpstr>Cluster XIII- Rabi-ABSTRACT</vt:lpstr>
      <vt:lpstr>Ranipet (2)</vt:lpstr>
      <vt:lpstr>Cuddalore (2)</vt:lpstr>
      <vt:lpstr>Clu XIV Abstarct</vt:lpstr>
      <vt:lpstr>PUDUKKOTTAI II RABI</vt:lpstr>
      <vt:lpstr>Tenkasi (2)</vt:lpstr>
      <vt:lpstr>VIRUDHUNAGAR (2)</vt:lpstr>
      <vt:lpstr>SI (3)</vt:lpstr>
      <vt:lpstr>APR (3)</vt:lpstr>
      <vt:lpstr>SI</vt:lpstr>
      <vt:lpstr>APR</vt:lpstr>
      <vt:lpstr>CUT OFF (3)</vt:lpstr>
      <vt:lpstr>CUT OFF (4)</vt:lpstr>
      <vt:lpstr>CCE I &amp; II (3)</vt:lpstr>
      <vt:lpstr>CCE I &amp; II (4)</vt:lpstr>
      <vt:lpstr>PERILS (3)</vt:lpstr>
      <vt:lpstr>PERILS (4)</vt:lpstr>
      <vt:lpstr>APR!Print_Area</vt:lpstr>
      <vt:lpstr>'APR (3)'!Print_Area</vt:lpstr>
      <vt:lpstr>'Ariyalur (2)'!Print_Area</vt:lpstr>
      <vt:lpstr>'CCE I &amp; II (4)'!Print_Area</vt:lpstr>
      <vt:lpstr>'Chengalpattu Rabi'!Print_Area</vt:lpstr>
      <vt:lpstr>'CL XII  RABI ABSTRACT'!Print_Area</vt:lpstr>
      <vt:lpstr>'Clu 5 Abstarct'!Print_Area</vt:lpstr>
      <vt:lpstr>'Clu 6 Abstarct'!Print_Area</vt:lpstr>
      <vt:lpstr>'Clu XI Abstarct'!Print_Area</vt:lpstr>
      <vt:lpstr>'Clu XIV Abstarct'!Print_Area</vt:lpstr>
      <vt:lpstr>'Clus 4 - ABSTRACT'!Print_Area</vt:lpstr>
      <vt:lpstr>'Clus III Rabi Abstract'!Print_Area</vt:lpstr>
      <vt:lpstr>'Clus IX Rabi Abstract'!Print_Area</vt:lpstr>
      <vt:lpstr>'Clus X Rabi Abstract'!Print_Area</vt:lpstr>
      <vt:lpstr>'Cluster I- Rabi-ABSTRACT'!Print_Area</vt:lpstr>
      <vt:lpstr>'Cluster II- Rabi-ABSTRACT (2)'!Print_Area</vt:lpstr>
      <vt:lpstr>'Cluster VII- Rabi-ABSTRACT'!Print_Area</vt:lpstr>
      <vt:lpstr>'Cluster XIII- Rabi-ABSTRACT'!Print_Area</vt:lpstr>
      <vt:lpstr>'Coimbatore (2)'!Print_Area</vt:lpstr>
      <vt:lpstr>'Cuddalore (2)'!Print_Area</vt:lpstr>
      <vt:lpstr>'CUT OFF (4)'!Print_Area</vt:lpstr>
      <vt:lpstr>'Dharmapuri (2)'!Print_Area</vt:lpstr>
      <vt:lpstr>IU!Print_Area</vt:lpstr>
      <vt:lpstr>'IU (3)'!Print_Area</vt:lpstr>
      <vt:lpstr>'Kallakurichi (2)'!Print_Area</vt:lpstr>
      <vt:lpstr>'Karur (2)'!Print_Area</vt:lpstr>
      <vt:lpstr>'Krishnagiri (2)'!Print_Area</vt:lpstr>
      <vt:lpstr>'Madurai RABI'!Print_Area</vt:lpstr>
      <vt:lpstr>'Namakkal Special Clu XI'!Print_Area</vt:lpstr>
      <vt:lpstr>'Nilgiris rabi'!Print_Area</vt:lpstr>
      <vt:lpstr>'Perambalur (2)'!Print_Area</vt:lpstr>
      <vt:lpstr>'PUDUKKOTTAI II RABI'!Print_Area</vt:lpstr>
      <vt:lpstr>'RABI ERODE'!Print_Area</vt:lpstr>
      <vt:lpstr>'Ramanathapuram I'!Print_Area</vt:lpstr>
      <vt:lpstr>'RAMANATHAPURAM II'!Print_Area</vt:lpstr>
      <vt:lpstr>SI!Print_Area</vt:lpstr>
      <vt:lpstr>'SI (3)'!Print_Area</vt:lpstr>
      <vt:lpstr>'Sivagangai (2)'!Print_Area</vt:lpstr>
      <vt:lpstr>'Thanjavur I (2)'!Print_Area</vt:lpstr>
      <vt:lpstr>'Thanjavur II (2)'!Print_Area</vt:lpstr>
      <vt:lpstr>'Theni Rabi'!Print_Area</vt:lpstr>
      <vt:lpstr>'Thoothukudi rabi'!Print_Area</vt:lpstr>
      <vt:lpstr>'Tiruchirapalli rabi'!Print_Area</vt:lpstr>
      <vt:lpstr>'Tirunelveli (2)'!Print_Area</vt:lpstr>
      <vt:lpstr>'Tirupathur rabi'!Print_Area</vt:lpstr>
      <vt:lpstr>'Tiruppur (2)'!Print_Area</vt:lpstr>
      <vt:lpstr>Tiruvallur!Print_Area</vt:lpstr>
      <vt:lpstr>'Tiruvannamalai (2)'!Print_Area</vt:lpstr>
      <vt:lpstr>'Tiruvarur I'!Print_Area</vt:lpstr>
      <vt:lpstr>'Tiruvarur II rabi'!Print_Area</vt:lpstr>
      <vt:lpstr>'Trichy Special Clu III'!Print_Area</vt:lpstr>
      <vt:lpstr>'Vellore (2)'!Print_Area</vt:lpstr>
      <vt:lpstr>'Viluppuram Rabi'!Print_Area</vt:lpstr>
      <vt:lpstr>'VIRUDHUNAGAR (2)'!Print_Area</vt:lpstr>
      <vt:lpstr>APR!Print_Titles</vt:lpstr>
      <vt:lpstr>'CCE I &amp; II (4)'!Print_Titles</vt:lpstr>
      <vt:lpstr>'Coimbatore (2)'!Print_Titles</vt:lpstr>
      <vt:lpstr>'Cuddalore (2)'!Print_Titles</vt:lpstr>
      <vt:lpstr>'CUT OFF (4)'!Print_Titles</vt:lpstr>
      <vt:lpstr>'Dharmapuri (2)'!Print_Titles</vt:lpstr>
      <vt:lpstr>'Dindigul (2)'!Print_Titles</vt:lpstr>
      <vt:lpstr>IU!Print_Titles</vt:lpstr>
      <vt:lpstr>'Kallakurichi (2)'!Print_Titles</vt:lpstr>
      <vt:lpstr>'Kanniyakumari (2)'!Print_Titles</vt:lpstr>
      <vt:lpstr>'Karur (2)'!Print_Titles</vt:lpstr>
      <vt:lpstr>'Krishnagiri (2)'!Print_Titles</vt:lpstr>
      <vt:lpstr>'Madurai RABI'!Print_Titles</vt:lpstr>
      <vt:lpstr>Namakkal!Print_Titles</vt:lpstr>
      <vt:lpstr>'Namakkal Special Clu XI'!Print_Titles</vt:lpstr>
      <vt:lpstr>'Nilgiris rabi'!Print_Titles</vt:lpstr>
      <vt:lpstr>'PERILS (4)'!Print_Titles</vt:lpstr>
      <vt:lpstr>'Pudukkottai I (2)'!Print_Titles</vt:lpstr>
      <vt:lpstr>'RABI ERODE'!Print_Titles</vt:lpstr>
      <vt:lpstr>'Ramanathapuram I'!Print_Titles</vt:lpstr>
      <vt:lpstr>'RAMANATHAPURAM II'!Print_Titles</vt:lpstr>
      <vt:lpstr>'Ranipet (2)'!Print_Titles</vt:lpstr>
      <vt:lpstr>'Salem (2)'!Print_Titles</vt:lpstr>
      <vt:lpstr>SI!Print_Titles</vt:lpstr>
      <vt:lpstr>'SI (3)'!Print_Titles</vt:lpstr>
      <vt:lpstr>'Sivagangai (2)'!Print_Titles</vt:lpstr>
      <vt:lpstr>'Theni Rabi'!Print_Titles</vt:lpstr>
      <vt:lpstr>'Thoothukudi rabi'!Print_Titles</vt:lpstr>
      <vt:lpstr>'Tiruchirapalli rabi'!Print_Titles</vt:lpstr>
      <vt:lpstr>'Tiruppur (2)'!Print_Titles</vt:lpstr>
      <vt:lpstr>Tiruvallur!Print_Titles</vt:lpstr>
      <vt:lpstr>'VIRUDHUNAGAR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 10</cp:lastModifiedBy>
  <cp:lastPrinted>2022-09-01T06:36:11Z</cp:lastPrinted>
  <dcterms:created xsi:type="dcterms:W3CDTF">2021-03-04T09:22:19Z</dcterms:created>
  <dcterms:modified xsi:type="dcterms:W3CDTF">2022-09-06T06:13:55Z</dcterms:modified>
</cp:coreProperties>
</file>