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9480" activeTab="0"/>
  </bookViews>
  <sheets>
    <sheet name="ABSTRACT KHARIF " sheetId="1" r:id="rId1"/>
    <sheet name="CCE" sheetId="2" state="hidden" r:id="rId2"/>
  </sheets>
  <definedNames>
    <definedName name="_xlnm.Print_Titles" localSheetId="0">'ABSTRACT KHARIF '!$A:$B,'ABSTRACT KHARIF '!$3:$5</definedName>
    <definedName name="_xlnm.Print_Titles" localSheetId="1">'CCE'!$A:$B,'CCE'!$3:$5</definedName>
  </definedNames>
  <calcPr fullCalcOnLoad="1"/>
</workbook>
</file>

<file path=xl/sharedStrings.xml><?xml version="1.0" encoding="utf-8"?>
<sst xmlns="http://schemas.openxmlformats.org/spreadsheetml/2006/main" count="154" uniqueCount="73">
  <si>
    <t>GRAND TOTAL (AGRI + HORTI CROPS)</t>
  </si>
  <si>
    <t>TOTAL HORTI CROPS</t>
  </si>
  <si>
    <t>Potato</t>
  </si>
  <si>
    <t>Red Chillies</t>
  </si>
  <si>
    <t>Onion</t>
  </si>
  <si>
    <t>Tapioca</t>
  </si>
  <si>
    <t>Banana</t>
  </si>
  <si>
    <t>Horticulture Crops</t>
  </si>
  <si>
    <t>TOTAL AGRI CROPS</t>
  </si>
  <si>
    <t>Horsegram</t>
  </si>
  <si>
    <t>Samai</t>
  </si>
  <si>
    <t>Cotton I</t>
  </si>
  <si>
    <t>Sunflower</t>
  </si>
  <si>
    <t>Gingelly</t>
  </si>
  <si>
    <t>Cowpea</t>
  </si>
  <si>
    <t>Cumbu</t>
  </si>
  <si>
    <t>Cholam</t>
  </si>
  <si>
    <t>Ragi</t>
  </si>
  <si>
    <t>Groundnut</t>
  </si>
  <si>
    <t>Green Gram</t>
  </si>
  <si>
    <t>Black Gram</t>
  </si>
  <si>
    <t>Red Gram</t>
  </si>
  <si>
    <t>Maize I</t>
  </si>
  <si>
    <t>Paddy I</t>
  </si>
  <si>
    <t xml:space="preserve">Agriculture Crops </t>
  </si>
  <si>
    <t>TOTAL</t>
  </si>
  <si>
    <t>Tirunelveli</t>
  </si>
  <si>
    <t>Tiruvallur</t>
  </si>
  <si>
    <t>Sivagangai</t>
  </si>
  <si>
    <t>Erode</t>
  </si>
  <si>
    <t>Cuddalore</t>
  </si>
  <si>
    <t>Coimbatore</t>
  </si>
  <si>
    <t>Vellore</t>
  </si>
  <si>
    <t>Trichy</t>
  </si>
  <si>
    <t>Tiruvannamalai</t>
  </si>
  <si>
    <t>Ramanathapuram</t>
  </si>
  <si>
    <t>Dharmapuri</t>
  </si>
  <si>
    <t>Virudhunagar</t>
  </si>
  <si>
    <t>Villupuram</t>
  </si>
  <si>
    <t>Pudukkottai</t>
  </si>
  <si>
    <t>Perambalur</t>
  </si>
  <si>
    <t>Namakkal</t>
  </si>
  <si>
    <t>Thoothukudi</t>
  </si>
  <si>
    <t>Theni</t>
  </si>
  <si>
    <t>Thanjavur</t>
  </si>
  <si>
    <t>Nilgiris</t>
  </si>
  <si>
    <t>Madurai</t>
  </si>
  <si>
    <t>Tirupur</t>
  </si>
  <si>
    <t>Nagapattinam</t>
  </si>
  <si>
    <t>Kancheepuram</t>
  </si>
  <si>
    <t>Dindigul</t>
  </si>
  <si>
    <t>Ariyalur</t>
  </si>
  <si>
    <t>Tiruvarur</t>
  </si>
  <si>
    <t>Salem</t>
  </si>
  <si>
    <t>Krishnagiri</t>
  </si>
  <si>
    <t>Karur</t>
  </si>
  <si>
    <t>Kanyakumari</t>
  </si>
  <si>
    <t xml:space="preserve"> TOTAL OICL</t>
  </si>
  <si>
    <t>CLUSTER VI</t>
  </si>
  <si>
    <t>CLUSTER IV</t>
  </si>
  <si>
    <t xml:space="preserve">TOTAL AICIL </t>
  </si>
  <si>
    <t>CLUSTER V</t>
  </si>
  <si>
    <t>CLUSTER III</t>
  </si>
  <si>
    <t>CLUSTER II</t>
  </si>
  <si>
    <t>CLUSTER I</t>
  </si>
  <si>
    <t>Crops</t>
  </si>
  <si>
    <t>S. No</t>
  </si>
  <si>
    <t>GRAND TOTAL</t>
  </si>
  <si>
    <t>OICL</t>
  </si>
  <si>
    <t>AICIL</t>
  </si>
  <si>
    <t>PMFBY- ABSTRACT OF NOTIFIED UNITS  - KHARIF 2019</t>
  </si>
  <si>
    <t>ANNEXURE II</t>
  </si>
  <si>
    <t>PMFBY- ABSTRACT OF NOTIFIED UNITS  - KHARIF 2020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</si>
</sst>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top" wrapText="1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top" wrapText="1"/>
    </xf>
    <xf numFmtId="0" fontId="44" fillId="0" borderId="12" xfId="0" applyFont="1" applyBorder="1" applyAlignment="1">
      <alignment horizontal="center" vertical="top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12" xfId="0" applyFont="1" applyFill="1" applyBorder="1" applyAlignment="1">
      <alignment horizontal="center" vertical="top"/>
    </xf>
    <xf numFmtId="0" fontId="44" fillId="0" borderId="12" xfId="0" applyFont="1" applyFill="1" applyBorder="1" applyAlignment="1">
      <alignment vertical="top" wrapText="1"/>
    </xf>
    <xf numFmtId="0" fontId="44" fillId="0" borderId="12" xfId="0" applyFont="1" applyBorder="1" applyAlignment="1">
      <alignment/>
    </xf>
    <xf numFmtId="0" fontId="45" fillId="0" borderId="12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0" fontId="45" fillId="0" borderId="0" xfId="0" applyFont="1" applyAlignment="1">
      <alignment/>
    </xf>
    <xf numFmtId="0" fontId="45" fillId="0" borderId="12" xfId="0" applyFont="1" applyBorder="1" applyAlignment="1">
      <alignment vertical="center" wrapText="1"/>
    </xf>
    <xf numFmtId="0" fontId="45" fillId="0" borderId="0" xfId="0" applyFont="1" applyAlignment="1">
      <alignment vertical="top" wrapText="1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4" fillId="0" borderId="12" xfId="0" applyFont="1" applyBorder="1" applyAlignment="1">
      <alignment vertical="top"/>
    </xf>
    <xf numFmtId="0" fontId="44" fillId="0" borderId="13" xfId="0" applyFont="1" applyBorder="1" applyAlignment="1">
      <alignment vertical="top"/>
    </xf>
    <xf numFmtId="0" fontId="44" fillId="0" borderId="12" xfId="0" applyFont="1" applyFill="1" applyBorder="1" applyAlignment="1">
      <alignment vertical="top"/>
    </xf>
    <xf numFmtId="0" fontId="44" fillId="0" borderId="12" xfId="0" applyFont="1" applyBorder="1" applyAlignment="1">
      <alignment horizontal="right" vertical="top"/>
    </xf>
    <xf numFmtId="0" fontId="45" fillId="0" borderId="12" xfId="0" applyFont="1" applyBorder="1" applyAlignment="1">
      <alignment horizontal="right" vertical="top"/>
    </xf>
    <xf numFmtId="0" fontId="45" fillId="0" borderId="15" xfId="0" applyFont="1" applyBorder="1" applyAlignment="1">
      <alignment horizontal="right" vertical="top"/>
    </xf>
    <xf numFmtId="0" fontId="44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top" wrapText="1"/>
    </xf>
    <xf numFmtId="0" fontId="46" fillId="0" borderId="13" xfId="0" applyFont="1" applyBorder="1" applyAlignment="1">
      <alignment/>
    </xf>
    <xf numFmtId="0" fontId="47" fillId="0" borderId="11" xfId="0" applyFont="1" applyBorder="1" applyAlignment="1">
      <alignment vertical="center"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 vertical="top" wrapText="1"/>
    </xf>
    <xf numFmtId="0" fontId="47" fillId="0" borderId="12" xfId="0" applyFont="1" applyBorder="1" applyAlignment="1">
      <alignment vertical="center"/>
    </xf>
    <xf numFmtId="0" fontId="46" fillId="0" borderId="12" xfId="0" applyFont="1" applyBorder="1" applyAlignment="1">
      <alignment vertical="top" wrapText="1"/>
    </xf>
    <xf numFmtId="0" fontId="46" fillId="0" borderId="12" xfId="0" applyFont="1" applyBorder="1" applyAlignment="1">
      <alignment horizontal="center" vertical="top"/>
    </xf>
    <xf numFmtId="0" fontId="46" fillId="0" borderId="15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6" fillId="0" borderId="12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right" vertical="top"/>
    </xf>
    <xf numFmtId="0" fontId="47" fillId="0" borderId="15" xfId="0" applyFont="1" applyBorder="1" applyAlignment="1">
      <alignment horizontal="right" vertical="top"/>
    </xf>
    <xf numFmtId="0" fontId="46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5" fillId="0" borderId="12" xfId="0" applyFont="1" applyBorder="1" applyAlignment="1">
      <alignment horizontal="center" vertical="center" textRotation="90" wrapText="1"/>
    </xf>
    <xf numFmtId="0" fontId="48" fillId="0" borderId="0" xfId="0" applyFont="1" applyAlignment="1">
      <alignment/>
    </xf>
    <xf numFmtId="0" fontId="45" fillId="0" borderId="15" xfId="0" applyFont="1" applyBorder="1" applyAlignment="1">
      <alignment vertical="top" wrapText="1"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vertical="center"/>
    </xf>
    <xf numFmtId="0" fontId="45" fillId="0" borderId="0" xfId="0" applyFont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8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textRotation="90" wrapText="1"/>
    </xf>
    <xf numFmtId="0" fontId="47" fillId="0" borderId="18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2" xfId="0" applyFont="1" applyBorder="1" applyAlignment="1">
      <alignment horizontal="center" vertical="center" textRotation="90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4" xfId="59"/>
    <cellStyle name="Normal 2 7" xfId="60"/>
    <cellStyle name="Normal 3" xfId="61"/>
    <cellStyle name="Normal 3 2" xfId="62"/>
    <cellStyle name="Normal 4" xfId="63"/>
    <cellStyle name="Normal 4 2" xfId="64"/>
    <cellStyle name="Normal 4 2 2" xfId="65"/>
    <cellStyle name="Normal 5" xfId="66"/>
    <cellStyle name="Normal 5 2" xfId="67"/>
    <cellStyle name="Normal 6" xfId="68"/>
    <cellStyle name="Note" xfId="69"/>
    <cellStyle name="Output" xfId="70"/>
    <cellStyle name="Percent" xfId="71"/>
    <cellStyle name="TableStyleLight1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tabSelected="1" zoomScalePageLayoutView="0" workbookViewId="0" topLeftCell="A1">
      <pane xSplit="2" ySplit="6" topLeftCell="M7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Z18" sqref="Z18"/>
    </sheetView>
  </sheetViews>
  <sheetFormatPr defaultColWidth="9.140625" defaultRowHeight="15"/>
  <cols>
    <col min="1" max="1" width="5.421875" style="1" customWidth="1"/>
    <col min="2" max="2" width="16.8515625" style="4" customWidth="1"/>
    <col min="3" max="3" width="6.00390625" style="4" customWidth="1"/>
    <col min="4" max="4" width="6.8515625" style="4" customWidth="1"/>
    <col min="5" max="5" width="5.28125" style="4" customWidth="1"/>
    <col min="6" max="6" width="6.00390625" style="4" customWidth="1"/>
    <col min="7" max="7" width="5.57421875" style="4" customWidth="1"/>
    <col min="8" max="8" width="5.421875" style="21" customWidth="1"/>
    <col min="9" max="13" width="4.8515625" style="4" customWidth="1"/>
    <col min="14" max="14" width="6.140625" style="21" customWidth="1"/>
    <col min="15" max="19" width="4.8515625" style="4" customWidth="1"/>
    <col min="20" max="20" width="5.28125" style="21" customWidth="1"/>
    <col min="21" max="23" width="4.8515625" style="4" customWidth="1"/>
    <col min="24" max="24" width="7.140625" style="4" customWidth="1"/>
    <col min="25" max="25" width="4.8515625" style="4" customWidth="1"/>
    <col min="26" max="26" width="6.28125" style="21" customWidth="1"/>
    <col min="27" max="27" width="7.57421875" style="21" customWidth="1"/>
    <col min="28" max="28" width="6.421875" style="4" customWidth="1"/>
    <col min="29" max="29" width="5.8515625" style="4" customWidth="1"/>
    <col min="30" max="30" width="5.421875" style="4" customWidth="1"/>
    <col min="31" max="31" width="7.00390625" style="4" customWidth="1"/>
    <col min="32" max="32" width="6.00390625" style="4" customWidth="1"/>
    <col min="33" max="33" width="6.421875" style="21" customWidth="1"/>
    <col min="34" max="37" width="4.8515625" style="4" customWidth="1"/>
    <col min="38" max="38" width="6.140625" style="4" customWidth="1"/>
    <col min="39" max="39" width="4.8515625" style="4" customWidth="1"/>
    <col min="40" max="40" width="6.421875" style="21" customWidth="1"/>
    <col min="41" max="41" width="7.8515625" style="19" customWidth="1"/>
    <col min="42" max="42" width="7.57421875" style="19" customWidth="1"/>
    <col min="43" max="43" width="0" style="1" hidden="1" customWidth="1"/>
    <col min="44" max="16384" width="9.140625" style="1" customWidth="1"/>
  </cols>
  <sheetData>
    <row r="1" spans="3:41" ht="18" customHeight="1">
      <c r="C1" s="78" t="s">
        <v>71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21"/>
      <c r="AC1" s="21"/>
      <c r="AD1" s="21"/>
      <c r="AE1" s="21"/>
      <c r="AF1" s="21"/>
      <c r="AH1" s="21"/>
      <c r="AI1" s="21"/>
      <c r="AJ1" s="21"/>
      <c r="AK1" s="21"/>
      <c r="AL1" s="21"/>
      <c r="AM1" s="21"/>
      <c r="AO1" s="26"/>
    </row>
    <row r="2" spans="2:41" ht="19.5" customHeight="1">
      <c r="B2" s="5"/>
      <c r="C2" s="82" t="s">
        <v>72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27"/>
    </row>
    <row r="3" spans="2:42" ht="19.5" customHeight="1">
      <c r="B3" s="5"/>
      <c r="C3" s="85" t="s">
        <v>69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1" t="s">
        <v>68</v>
      </c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6" t="s">
        <v>67</v>
      </c>
    </row>
    <row r="4" spans="1:42" ht="19.5" customHeight="1">
      <c r="A4" s="79" t="s">
        <v>66</v>
      </c>
      <c r="B4" s="80" t="s">
        <v>65</v>
      </c>
      <c r="C4" s="81" t="s">
        <v>64</v>
      </c>
      <c r="D4" s="81"/>
      <c r="E4" s="81"/>
      <c r="F4" s="81"/>
      <c r="G4" s="81"/>
      <c r="H4" s="81"/>
      <c r="I4" s="81" t="s">
        <v>63</v>
      </c>
      <c r="J4" s="81"/>
      <c r="K4" s="81"/>
      <c r="L4" s="81"/>
      <c r="M4" s="81"/>
      <c r="N4" s="81"/>
      <c r="O4" s="81" t="s">
        <v>62</v>
      </c>
      <c r="P4" s="81"/>
      <c r="Q4" s="81"/>
      <c r="R4" s="81"/>
      <c r="S4" s="81"/>
      <c r="T4" s="81"/>
      <c r="U4" s="81" t="s">
        <v>61</v>
      </c>
      <c r="V4" s="81"/>
      <c r="W4" s="81"/>
      <c r="X4" s="81"/>
      <c r="Y4" s="81"/>
      <c r="Z4" s="81"/>
      <c r="AA4" s="83" t="s">
        <v>60</v>
      </c>
      <c r="AB4" s="81" t="s">
        <v>59</v>
      </c>
      <c r="AC4" s="81"/>
      <c r="AD4" s="81"/>
      <c r="AE4" s="81"/>
      <c r="AF4" s="81"/>
      <c r="AG4" s="81"/>
      <c r="AH4" s="81" t="s">
        <v>58</v>
      </c>
      <c r="AI4" s="81"/>
      <c r="AJ4" s="81"/>
      <c r="AK4" s="81"/>
      <c r="AL4" s="81"/>
      <c r="AM4" s="81"/>
      <c r="AN4" s="81"/>
      <c r="AO4" s="89" t="s">
        <v>57</v>
      </c>
      <c r="AP4" s="87"/>
    </row>
    <row r="5" spans="1:42" s="4" customFormat="1" ht="88.5" customHeight="1">
      <c r="A5" s="79"/>
      <c r="B5" s="80"/>
      <c r="C5" s="28" t="s">
        <v>56</v>
      </c>
      <c r="D5" s="28" t="s">
        <v>55</v>
      </c>
      <c r="E5" s="28" t="s">
        <v>54</v>
      </c>
      <c r="F5" s="28" t="s">
        <v>53</v>
      </c>
      <c r="G5" s="28" t="s">
        <v>52</v>
      </c>
      <c r="H5" s="28" t="s">
        <v>25</v>
      </c>
      <c r="I5" s="28" t="s">
        <v>51</v>
      </c>
      <c r="J5" s="28" t="s">
        <v>50</v>
      </c>
      <c r="K5" s="28" t="s">
        <v>49</v>
      </c>
      <c r="L5" s="28" t="s">
        <v>48</v>
      </c>
      <c r="M5" s="28" t="s">
        <v>47</v>
      </c>
      <c r="N5" s="28" t="s">
        <v>25</v>
      </c>
      <c r="O5" s="28" t="s">
        <v>46</v>
      </c>
      <c r="P5" s="28" t="s">
        <v>45</v>
      </c>
      <c r="Q5" s="28" t="s">
        <v>44</v>
      </c>
      <c r="R5" s="28" t="s">
        <v>43</v>
      </c>
      <c r="S5" s="28" t="s">
        <v>42</v>
      </c>
      <c r="T5" s="73" t="s">
        <v>25</v>
      </c>
      <c r="U5" s="28" t="s">
        <v>41</v>
      </c>
      <c r="V5" s="28" t="s">
        <v>40</v>
      </c>
      <c r="W5" s="28" t="s">
        <v>39</v>
      </c>
      <c r="X5" s="28" t="s">
        <v>38</v>
      </c>
      <c r="Y5" s="28" t="s">
        <v>37</v>
      </c>
      <c r="Z5" s="73" t="s">
        <v>25</v>
      </c>
      <c r="AA5" s="84"/>
      <c r="AB5" s="28" t="s">
        <v>36</v>
      </c>
      <c r="AC5" s="28" t="s">
        <v>35</v>
      </c>
      <c r="AD5" s="28" t="s">
        <v>34</v>
      </c>
      <c r="AE5" s="28" t="s">
        <v>33</v>
      </c>
      <c r="AF5" s="28" t="s">
        <v>32</v>
      </c>
      <c r="AG5" s="73" t="s">
        <v>25</v>
      </c>
      <c r="AH5" s="28" t="s">
        <v>31</v>
      </c>
      <c r="AI5" s="28" t="s">
        <v>30</v>
      </c>
      <c r="AJ5" s="28" t="s">
        <v>29</v>
      </c>
      <c r="AK5" s="28" t="s">
        <v>28</v>
      </c>
      <c r="AL5" s="28" t="s">
        <v>27</v>
      </c>
      <c r="AM5" s="28" t="s">
        <v>26</v>
      </c>
      <c r="AN5" s="73" t="s">
        <v>25</v>
      </c>
      <c r="AO5" s="89"/>
      <c r="AP5" s="88"/>
    </row>
    <row r="6" spans="1:42" ht="15">
      <c r="A6" s="6" t="s">
        <v>24</v>
      </c>
      <c r="B6" s="7"/>
      <c r="C6" s="7"/>
      <c r="D6" s="7"/>
      <c r="E6" s="29"/>
      <c r="F6" s="30"/>
      <c r="G6" s="7"/>
      <c r="H6" s="7"/>
      <c r="I6" s="7"/>
      <c r="J6" s="7"/>
      <c r="K6" s="30"/>
      <c r="L6" s="29"/>
      <c r="M6" s="30"/>
      <c r="N6" s="7"/>
      <c r="O6" s="7"/>
      <c r="P6" s="7"/>
      <c r="Q6" s="29"/>
      <c r="R6" s="29"/>
      <c r="S6" s="29"/>
      <c r="T6" s="7"/>
      <c r="U6" s="7"/>
      <c r="V6" s="7"/>
      <c r="W6" s="29"/>
      <c r="X6" s="29"/>
      <c r="Y6" s="29"/>
      <c r="Z6" s="7"/>
      <c r="AA6" s="7"/>
      <c r="AB6" s="13"/>
      <c r="AC6" s="24"/>
      <c r="AD6" s="15"/>
      <c r="AE6" s="24"/>
      <c r="AF6" s="13"/>
      <c r="AG6" s="24"/>
      <c r="AH6" s="15"/>
      <c r="AI6" s="15"/>
      <c r="AJ6" s="24"/>
      <c r="AK6" s="15"/>
      <c r="AL6" s="15"/>
      <c r="AM6" s="15"/>
      <c r="AN6" s="24"/>
      <c r="AO6" s="18"/>
      <c r="AP6" s="18"/>
    </row>
    <row r="7" spans="1:42" ht="18" customHeight="1">
      <c r="A7" s="8">
        <v>1</v>
      </c>
      <c r="B7" s="9" t="s">
        <v>23</v>
      </c>
      <c r="C7" s="9">
        <v>49</v>
      </c>
      <c r="D7" s="9">
        <v>0</v>
      </c>
      <c r="E7" s="31">
        <v>111</v>
      </c>
      <c r="F7" s="31">
        <v>18</v>
      </c>
      <c r="G7" s="9">
        <v>383</v>
      </c>
      <c r="H7" s="24">
        <f aca="true" t="shared" si="0" ref="H7:H21">C7+D7+E7+F7+G7</f>
        <v>561</v>
      </c>
      <c r="I7" s="9">
        <v>54</v>
      </c>
      <c r="J7" s="9">
        <v>35</v>
      </c>
      <c r="K7" s="31">
        <v>427</v>
      </c>
      <c r="L7" s="31">
        <v>246</v>
      </c>
      <c r="M7" s="31">
        <v>0</v>
      </c>
      <c r="N7" s="24">
        <f aca="true" t="shared" si="1" ref="N7:N21">SUM(I7:M7)</f>
        <v>762</v>
      </c>
      <c r="O7" s="9">
        <v>60</v>
      </c>
      <c r="P7" s="9">
        <v>0</v>
      </c>
      <c r="Q7" s="31">
        <v>538</v>
      </c>
      <c r="R7" s="31">
        <v>29</v>
      </c>
      <c r="S7" s="31">
        <v>40</v>
      </c>
      <c r="T7" s="24">
        <f aca="true" t="shared" si="2" ref="T7:T21">SUM(O7:S7)</f>
        <v>667</v>
      </c>
      <c r="U7" s="9">
        <v>26</v>
      </c>
      <c r="V7" s="9">
        <v>28</v>
      </c>
      <c r="W7" s="31">
        <v>33</v>
      </c>
      <c r="X7" s="31">
        <v>951</v>
      </c>
      <c r="Y7" s="31">
        <v>0</v>
      </c>
      <c r="Z7" s="24">
        <f aca="true" t="shared" si="3" ref="Z7:Z21">SUM(U7:Y7)</f>
        <v>1038</v>
      </c>
      <c r="AA7" s="75">
        <f aca="true" t="shared" si="4" ref="AA7:AA21">H7+N7+T7+Z7</f>
        <v>3028</v>
      </c>
      <c r="AB7" s="31">
        <v>151</v>
      </c>
      <c r="AC7" s="9">
        <v>0</v>
      </c>
      <c r="AD7" s="31">
        <v>483</v>
      </c>
      <c r="AE7" s="9">
        <v>116</v>
      </c>
      <c r="AF7" s="31">
        <v>374</v>
      </c>
      <c r="AG7" s="24">
        <f aca="true" t="shared" si="5" ref="AG7:AG21">SUM(AB7:AF7)</f>
        <v>1124</v>
      </c>
      <c r="AH7" s="31">
        <v>4</v>
      </c>
      <c r="AI7" s="31">
        <v>517</v>
      </c>
      <c r="AJ7" s="9">
        <v>0</v>
      </c>
      <c r="AK7" s="31">
        <v>0</v>
      </c>
      <c r="AL7" s="31">
        <v>646</v>
      </c>
      <c r="AM7" s="31">
        <v>216</v>
      </c>
      <c r="AN7" s="24">
        <f aca="true" t="shared" si="6" ref="AN7:AN21">SUM(AH7:AM7)</f>
        <v>1383</v>
      </c>
      <c r="AO7" s="24">
        <f aca="true" t="shared" si="7" ref="AO7:AO21">AN7+AG7</f>
        <v>2507</v>
      </c>
      <c r="AP7" s="24">
        <f aca="true" t="shared" si="8" ref="AP7:AP21">AA7+AO7</f>
        <v>5535</v>
      </c>
    </row>
    <row r="8" spans="1:42" ht="18" customHeight="1">
      <c r="A8" s="8">
        <v>2</v>
      </c>
      <c r="B8" s="9" t="s">
        <v>22</v>
      </c>
      <c r="C8" s="9">
        <v>0</v>
      </c>
      <c r="D8" s="9">
        <v>0</v>
      </c>
      <c r="E8" s="31">
        <v>137</v>
      </c>
      <c r="F8" s="31">
        <v>23</v>
      </c>
      <c r="G8" s="9">
        <v>0</v>
      </c>
      <c r="H8" s="24">
        <f t="shared" si="0"/>
        <v>160</v>
      </c>
      <c r="I8" s="9">
        <v>45</v>
      </c>
      <c r="J8" s="9">
        <v>129</v>
      </c>
      <c r="K8" s="31">
        <v>0</v>
      </c>
      <c r="L8" s="31">
        <v>1</v>
      </c>
      <c r="M8" s="31">
        <v>119</v>
      </c>
      <c r="N8" s="24">
        <f t="shared" si="1"/>
        <v>294</v>
      </c>
      <c r="O8" s="9">
        <v>78</v>
      </c>
      <c r="P8" s="9">
        <v>0</v>
      </c>
      <c r="Q8" s="31">
        <v>25</v>
      </c>
      <c r="R8" s="31">
        <v>18</v>
      </c>
      <c r="S8" s="31">
        <v>0</v>
      </c>
      <c r="T8" s="24">
        <f t="shared" si="2"/>
        <v>121</v>
      </c>
      <c r="U8" s="9">
        <v>129</v>
      </c>
      <c r="V8" s="9">
        <v>0</v>
      </c>
      <c r="W8" s="31">
        <v>137</v>
      </c>
      <c r="X8" s="31">
        <v>240</v>
      </c>
      <c r="Y8" s="31">
        <v>50</v>
      </c>
      <c r="Z8" s="24">
        <f t="shared" si="3"/>
        <v>556</v>
      </c>
      <c r="AA8" s="75">
        <f t="shared" si="4"/>
        <v>1131</v>
      </c>
      <c r="AB8" s="31">
        <v>252</v>
      </c>
      <c r="AC8" s="9">
        <v>0</v>
      </c>
      <c r="AD8" s="31">
        <v>132</v>
      </c>
      <c r="AE8" s="9">
        <v>0</v>
      </c>
      <c r="AF8" s="31">
        <v>26</v>
      </c>
      <c r="AG8" s="24">
        <f t="shared" si="5"/>
        <v>410</v>
      </c>
      <c r="AH8" s="31">
        <v>60</v>
      </c>
      <c r="AI8" s="31">
        <v>0</v>
      </c>
      <c r="AJ8" s="9">
        <v>159</v>
      </c>
      <c r="AK8" s="31">
        <v>0</v>
      </c>
      <c r="AL8" s="31">
        <v>0</v>
      </c>
      <c r="AM8" s="31">
        <v>22</v>
      </c>
      <c r="AN8" s="24">
        <f t="shared" si="6"/>
        <v>241</v>
      </c>
      <c r="AO8" s="24">
        <f t="shared" si="7"/>
        <v>651</v>
      </c>
      <c r="AP8" s="24">
        <f t="shared" si="8"/>
        <v>1782</v>
      </c>
    </row>
    <row r="9" spans="1:42" ht="18" customHeight="1">
      <c r="A9" s="8">
        <v>3</v>
      </c>
      <c r="B9" s="9" t="s">
        <v>21</v>
      </c>
      <c r="C9" s="9">
        <v>0</v>
      </c>
      <c r="D9" s="9">
        <v>66</v>
      </c>
      <c r="E9" s="31">
        <v>331</v>
      </c>
      <c r="F9" s="31">
        <v>49</v>
      </c>
      <c r="G9" s="9">
        <v>0</v>
      </c>
      <c r="H9" s="24">
        <f t="shared" si="0"/>
        <v>446</v>
      </c>
      <c r="I9" s="9">
        <v>1</v>
      </c>
      <c r="J9" s="9">
        <v>17</v>
      </c>
      <c r="K9" s="31">
        <v>0</v>
      </c>
      <c r="L9" s="31">
        <v>0</v>
      </c>
      <c r="M9" s="31">
        <v>0</v>
      </c>
      <c r="N9" s="24">
        <f t="shared" si="1"/>
        <v>18</v>
      </c>
      <c r="O9" s="9">
        <v>49</v>
      </c>
      <c r="P9" s="9">
        <v>0</v>
      </c>
      <c r="Q9" s="31">
        <v>0</v>
      </c>
      <c r="R9" s="31">
        <v>13</v>
      </c>
      <c r="S9" s="31">
        <v>0</v>
      </c>
      <c r="T9" s="24">
        <f t="shared" si="2"/>
        <v>62</v>
      </c>
      <c r="U9" s="9">
        <v>21</v>
      </c>
      <c r="V9" s="9">
        <v>30</v>
      </c>
      <c r="W9" s="31">
        <v>10</v>
      </c>
      <c r="X9" s="31">
        <v>0</v>
      </c>
      <c r="Y9" s="31">
        <v>24</v>
      </c>
      <c r="Z9" s="24">
        <f t="shared" si="3"/>
        <v>85</v>
      </c>
      <c r="AA9" s="75">
        <f t="shared" si="4"/>
        <v>611</v>
      </c>
      <c r="AB9" s="31">
        <v>260</v>
      </c>
      <c r="AC9" s="9">
        <v>0</v>
      </c>
      <c r="AD9" s="31">
        <v>0</v>
      </c>
      <c r="AE9" s="9">
        <v>130</v>
      </c>
      <c r="AF9" s="31">
        <v>356</v>
      </c>
      <c r="AG9" s="24">
        <f t="shared" si="5"/>
        <v>746</v>
      </c>
      <c r="AH9" s="31">
        <v>12</v>
      </c>
      <c r="AI9" s="31">
        <v>0</v>
      </c>
      <c r="AJ9" s="9">
        <v>16</v>
      </c>
      <c r="AK9" s="31">
        <v>0</v>
      </c>
      <c r="AL9" s="31">
        <v>101</v>
      </c>
      <c r="AM9" s="31">
        <v>0</v>
      </c>
      <c r="AN9" s="24">
        <f t="shared" si="6"/>
        <v>129</v>
      </c>
      <c r="AO9" s="24">
        <f t="shared" si="7"/>
        <v>875</v>
      </c>
      <c r="AP9" s="24">
        <f t="shared" si="8"/>
        <v>1486</v>
      </c>
    </row>
    <row r="10" spans="1:43" ht="18" customHeight="1">
      <c r="A10" s="8">
        <v>4</v>
      </c>
      <c r="B10" s="9" t="s">
        <v>20</v>
      </c>
      <c r="C10" s="9">
        <v>2</v>
      </c>
      <c r="D10" s="9">
        <v>65</v>
      </c>
      <c r="E10" s="31">
        <v>129</v>
      </c>
      <c r="F10" s="31">
        <v>104</v>
      </c>
      <c r="G10" s="9">
        <v>82</v>
      </c>
      <c r="H10" s="24">
        <f t="shared" si="0"/>
        <v>382</v>
      </c>
      <c r="I10" s="9">
        <v>40</v>
      </c>
      <c r="J10" s="9">
        <v>33</v>
      </c>
      <c r="K10" s="31">
        <v>25</v>
      </c>
      <c r="L10" s="31">
        <v>0</v>
      </c>
      <c r="M10" s="31">
        <v>18</v>
      </c>
      <c r="N10" s="24">
        <f t="shared" si="1"/>
        <v>116</v>
      </c>
      <c r="O10" s="9">
        <v>17</v>
      </c>
      <c r="P10" s="9">
        <v>0</v>
      </c>
      <c r="Q10" s="31">
        <v>0</v>
      </c>
      <c r="R10" s="31">
        <v>9</v>
      </c>
      <c r="S10" s="31">
        <v>16</v>
      </c>
      <c r="T10" s="24">
        <f t="shared" si="2"/>
        <v>42</v>
      </c>
      <c r="U10" s="9">
        <v>18</v>
      </c>
      <c r="V10" s="9">
        <v>9</v>
      </c>
      <c r="W10" s="31">
        <v>69</v>
      </c>
      <c r="X10" s="31">
        <v>0</v>
      </c>
      <c r="Y10" s="31">
        <v>32</v>
      </c>
      <c r="Z10" s="24">
        <f t="shared" si="3"/>
        <v>128</v>
      </c>
      <c r="AA10" s="75">
        <f t="shared" si="4"/>
        <v>668</v>
      </c>
      <c r="AB10" s="31">
        <v>177</v>
      </c>
      <c r="AC10" s="9">
        <v>0</v>
      </c>
      <c r="AD10" s="31">
        <v>0</v>
      </c>
      <c r="AE10" s="9">
        <v>0</v>
      </c>
      <c r="AF10" s="31">
        <v>8</v>
      </c>
      <c r="AG10" s="24">
        <f t="shared" si="5"/>
        <v>185</v>
      </c>
      <c r="AH10" s="31">
        <v>9</v>
      </c>
      <c r="AI10" s="31">
        <v>10</v>
      </c>
      <c r="AJ10" s="9">
        <v>7</v>
      </c>
      <c r="AK10" s="31">
        <v>10</v>
      </c>
      <c r="AL10" s="31">
        <v>112</v>
      </c>
      <c r="AM10" s="31">
        <v>76</v>
      </c>
      <c r="AN10" s="24">
        <f t="shared" si="6"/>
        <v>224</v>
      </c>
      <c r="AO10" s="24">
        <f t="shared" si="7"/>
        <v>409</v>
      </c>
      <c r="AP10" s="24">
        <f t="shared" si="8"/>
        <v>1077</v>
      </c>
      <c r="AQ10" s="1">
        <f>216+36</f>
        <v>252</v>
      </c>
    </row>
    <row r="11" spans="1:42" ht="18" customHeight="1">
      <c r="A11" s="8">
        <v>5</v>
      </c>
      <c r="B11" s="9" t="s">
        <v>19</v>
      </c>
      <c r="C11" s="9">
        <v>0</v>
      </c>
      <c r="D11" s="9">
        <v>0</v>
      </c>
      <c r="E11" s="31">
        <v>53</v>
      </c>
      <c r="F11" s="31">
        <v>116</v>
      </c>
      <c r="G11" s="9">
        <v>0</v>
      </c>
      <c r="H11" s="24">
        <f t="shared" si="0"/>
        <v>169</v>
      </c>
      <c r="I11" s="9">
        <v>0</v>
      </c>
      <c r="J11" s="9">
        <v>9</v>
      </c>
      <c r="K11" s="31">
        <v>0</v>
      </c>
      <c r="L11" s="31">
        <v>0</v>
      </c>
      <c r="M11" s="31">
        <v>12</v>
      </c>
      <c r="N11" s="24">
        <f t="shared" si="1"/>
        <v>21</v>
      </c>
      <c r="O11" s="9">
        <v>50</v>
      </c>
      <c r="P11" s="9">
        <v>0</v>
      </c>
      <c r="Q11" s="31">
        <v>0</v>
      </c>
      <c r="R11" s="31">
        <v>7</v>
      </c>
      <c r="S11" s="31">
        <v>0</v>
      </c>
      <c r="T11" s="24">
        <f t="shared" si="2"/>
        <v>57</v>
      </c>
      <c r="U11" s="9">
        <v>85</v>
      </c>
      <c r="V11" s="9">
        <v>0</v>
      </c>
      <c r="W11" s="31">
        <v>0</v>
      </c>
      <c r="X11" s="31">
        <v>0</v>
      </c>
      <c r="Y11" s="31">
        <v>39</v>
      </c>
      <c r="Z11" s="24">
        <f t="shared" si="3"/>
        <v>124</v>
      </c>
      <c r="AA11" s="75">
        <f t="shared" si="4"/>
        <v>371</v>
      </c>
      <c r="AB11" s="31">
        <v>42</v>
      </c>
      <c r="AC11" s="9">
        <v>0</v>
      </c>
      <c r="AD11" s="31">
        <v>0</v>
      </c>
      <c r="AE11" s="9">
        <v>0</v>
      </c>
      <c r="AF11" s="31">
        <v>25</v>
      </c>
      <c r="AG11" s="24">
        <f t="shared" si="5"/>
        <v>67</v>
      </c>
      <c r="AH11" s="31">
        <v>20</v>
      </c>
      <c r="AI11" s="31">
        <v>0</v>
      </c>
      <c r="AJ11" s="9">
        <v>0</v>
      </c>
      <c r="AK11" s="31">
        <v>0</v>
      </c>
      <c r="AL11" s="31">
        <v>51</v>
      </c>
      <c r="AM11" s="31">
        <v>0</v>
      </c>
      <c r="AN11" s="24">
        <f t="shared" si="6"/>
        <v>71</v>
      </c>
      <c r="AO11" s="24">
        <f t="shared" si="7"/>
        <v>138</v>
      </c>
      <c r="AP11" s="24">
        <f t="shared" si="8"/>
        <v>509</v>
      </c>
    </row>
    <row r="12" spans="1:42" ht="18" customHeight="1">
      <c r="A12" s="8">
        <v>6</v>
      </c>
      <c r="B12" s="10" t="s">
        <v>18</v>
      </c>
      <c r="C12" s="10">
        <v>0</v>
      </c>
      <c r="D12" s="10">
        <v>88</v>
      </c>
      <c r="E12" s="31">
        <v>296</v>
      </c>
      <c r="F12" s="32">
        <v>197</v>
      </c>
      <c r="G12" s="10">
        <v>9</v>
      </c>
      <c r="H12" s="24">
        <f t="shared" si="0"/>
        <v>590</v>
      </c>
      <c r="I12" s="10">
        <v>102</v>
      </c>
      <c r="J12" s="10">
        <v>73</v>
      </c>
      <c r="K12" s="32">
        <v>95</v>
      </c>
      <c r="L12" s="31">
        <v>0</v>
      </c>
      <c r="M12" s="32">
        <v>59</v>
      </c>
      <c r="N12" s="24">
        <f t="shared" si="1"/>
        <v>329</v>
      </c>
      <c r="O12" s="10">
        <v>43</v>
      </c>
      <c r="P12" s="10">
        <v>0</v>
      </c>
      <c r="Q12" s="31">
        <v>26</v>
      </c>
      <c r="R12" s="31">
        <v>9</v>
      </c>
      <c r="S12" s="31">
        <v>5</v>
      </c>
      <c r="T12" s="24">
        <f t="shared" si="2"/>
        <v>83</v>
      </c>
      <c r="U12" s="10">
        <v>276</v>
      </c>
      <c r="V12" s="10">
        <v>26</v>
      </c>
      <c r="W12" s="31">
        <v>168</v>
      </c>
      <c r="X12" s="31">
        <v>552</v>
      </c>
      <c r="Y12" s="31">
        <v>92</v>
      </c>
      <c r="Z12" s="24">
        <f t="shared" si="3"/>
        <v>1114</v>
      </c>
      <c r="AA12" s="75">
        <f t="shared" si="4"/>
        <v>2116</v>
      </c>
      <c r="AB12" s="31">
        <v>196</v>
      </c>
      <c r="AC12" s="9">
        <v>0</v>
      </c>
      <c r="AD12" s="31">
        <v>746</v>
      </c>
      <c r="AE12" s="9">
        <v>152</v>
      </c>
      <c r="AF12" s="31">
        <v>657</v>
      </c>
      <c r="AG12" s="24">
        <f t="shared" si="5"/>
        <v>1751</v>
      </c>
      <c r="AH12" s="31">
        <v>19</v>
      </c>
      <c r="AI12" s="31">
        <v>49</v>
      </c>
      <c r="AJ12" s="9">
        <v>139</v>
      </c>
      <c r="AK12" s="31">
        <v>8</v>
      </c>
      <c r="AL12" s="31">
        <v>153</v>
      </c>
      <c r="AM12" s="33">
        <v>25</v>
      </c>
      <c r="AN12" s="24">
        <f t="shared" si="6"/>
        <v>393</v>
      </c>
      <c r="AO12" s="24">
        <f t="shared" si="7"/>
        <v>2144</v>
      </c>
      <c r="AP12" s="24">
        <f t="shared" si="8"/>
        <v>4260</v>
      </c>
    </row>
    <row r="13" spans="1:42" ht="18" customHeight="1">
      <c r="A13" s="8">
        <v>7</v>
      </c>
      <c r="B13" s="9" t="s">
        <v>17</v>
      </c>
      <c r="C13" s="9">
        <v>0</v>
      </c>
      <c r="D13" s="9">
        <v>0</v>
      </c>
      <c r="E13" s="31">
        <v>35</v>
      </c>
      <c r="F13" s="31">
        <v>16</v>
      </c>
      <c r="G13" s="9">
        <v>0</v>
      </c>
      <c r="H13" s="24">
        <f t="shared" si="0"/>
        <v>51</v>
      </c>
      <c r="I13" s="9">
        <v>0</v>
      </c>
      <c r="J13" s="9">
        <v>0</v>
      </c>
      <c r="K13" s="31">
        <v>0</v>
      </c>
      <c r="L13" s="31">
        <v>0</v>
      </c>
      <c r="M13" s="31">
        <v>0</v>
      </c>
      <c r="N13" s="24">
        <f t="shared" si="1"/>
        <v>0</v>
      </c>
      <c r="O13" s="9">
        <v>0</v>
      </c>
      <c r="P13" s="9">
        <v>0</v>
      </c>
      <c r="Q13" s="31">
        <v>0</v>
      </c>
      <c r="R13" s="31">
        <v>0</v>
      </c>
      <c r="S13" s="31">
        <v>0</v>
      </c>
      <c r="T13" s="24">
        <f t="shared" si="2"/>
        <v>0</v>
      </c>
      <c r="U13" s="9">
        <v>2</v>
      </c>
      <c r="V13" s="9">
        <v>0</v>
      </c>
      <c r="W13" s="31">
        <v>0</v>
      </c>
      <c r="X13" s="31">
        <v>0</v>
      </c>
      <c r="Y13" s="31">
        <v>0</v>
      </c>
      <c r="Z13" s="24">
        <f t="shared" si="3"/>
        <v>2</v>
      </c>
      <c r="AA13" s="75">
        <f t="shared" si="4"/>
        <v>53</v>
      </c>
      <c r="AB13" s="31">
        <v>23</v>
      </c>
      <c r="AC13" s="9">
        <v>0</v>
      </c>
      <c r="AD13" s="31">
        <v>0</v>
      </c>
      <c r="AE13" s="9">
        <v>0</v>
      </c>
      <c r="AF13" s="31">
        <v>26</v>
      </c>
      <c r="AG13" s="24">
        <f t="shared" si="5"/>
        <v>49</v>
      </c>
      <c r="AH13" s="31">
        <v>0</v>
      </c>
      <c r="AI13" s="31">
        <v>0</v>
      </c>
      <c r="AJ13" s="9">
        <v>3</v>
      </c>
      <c r="AK13" s="31">
        <v>0</v>
      </c>
      <c r="AL13" s="31">
        <v>0</v>
      </c>
      <c r="AM13" s="31">
        <v>0</v>
      </c>
      <c r="AN13" s="24">
        <f t="shared" si="6"/>
        <v>3</v>
      </c>
      <c r="AO13" s="24">
        <f t="shared" si="7"/>
        <v>52</v>
      </c>
      <c r="AP13" s="24">
        <f t="shared" si="8"/>
        <v>105</v>
      </c>
    </row>
    <row r="14" spans="1:42" ht="18" customHeight="1">
      <c r="A14" s="8">
        <v>8</v>
      </c>
      <c r="B14" s="9" t="s">
        <v>16</v>
      </c>
      <c r="C14" s="9">
        <v>0</v>
      </c>
      <c r="D14" s="9">
        <v>0</v>
      </c>
      <c r="E14" s="31">
        <v>35</v>
      </c>
      <c r="F14" s="31">
        <v>46</v>
      </c>
      <c r="G14" s="9">
        <v>0</v>
      </c>
      <c r="H14" s="24">
        <f t="shared" si="0"/>
        <v>81</v>
      </c>
      <c r="I14" s="9">
        <v>7</v>
      </c>
      <c r="J14" s="9">
        <v>33</v>
      </c>
      <c r="K14" s="31">
        <v>0</v>
      </c>
      <c r="L14" s="31">
        <v>0</v>
      </c>
      <c r="M14" s="31">
        <v>21</v>
      </c>
      <c r="N14" s="24">
        <f t="shared" si="1"/>
        <v>61</v>
      </c>
      <c r="O14" s="9">
        <v>22</v>
      </c>
      <c r="P14" s="9">
        <v>0</v>
      </c>
      <c r="Q14" s="31">
        <v>0</v>
      </c>
      <c r="R14" s="31">
        <v>13</v>
      </c>
      <c r="S14" s="31">
        <v>0</v>
      </c>
      <c r="T14" s="24">
        <f t="shared" si="2"/>
        <v>35</v>
      </c>
      <c r="U14" s="9">
        <v>34</v>
      </c>
      <c r="V14" s="9">
        <v>9</v>
      </c>
      <c r="W14" s="31">
        <v>7</v>
      </c>
      <c r="X14" s="31">
        <v>0</v>
      </c>
      <c r="Y14" s="31">
        <v>15</v>
      </c>
      <c r="Z14" s="24">
        <f t="shared" si="3"/>
        <v>65</v>
      </c>
      <c r="AA14" s="75">
        <f t="shared" si="4"/>
        <v>242</v>
      </c>
      <c r="AB14" s="31">
        <v>19</v>
      </c>
      <c r="AC14" s="9">
        <v>0</v>
      </c>
      <c r="AD14" s="31">
        <v>2</v>
      </c>
      <c r="AE14" s="9">
        <v>25</v>
      </c>
      <c r="AF14" s="31">
        <v>33</v>
      </c>
      <c r="AG14" s="24">
        <f t="shared" si="5"/>
        <v>79</v>
      </c>
      <c r="AH14" s="31">
        <v>37</v>
      </c>
      <c r="AI14" s="31">
        <v>0</v>
      </c>
      <c r="AJ14" s="9">
        <v>0</v>
      </c>
      <c r="AK14" s="31">
        <v>0</v>
      </c>
      <c r="AL14" s="31">
        <v>0</v>
      </c>
      <c r="AM14" s="31">
        <v>15</v>
      </c>
      <c r="AN14" s="24">
        <f t="shared" si="6"/>
        <v>52</v>
      </c>
      <c r="AO14" s="24">
        <f t="shared" si="7"/>
        <v>131</v>
      </c>
      <c r="AP14" s="24">
        <f t="shared" si="8"/>
        <v>373</v>
      </c>
    </row>
    <row r="15" spans="1:43" ht="18" customHeight="1">
      <c r="A15" s="8">
        <v>9</v>
      </c>
      <c r="B15" s="9" t="s">
        <v>15</v>
      </c>
      <c r="C15" s="9">
        <v>0</v>
      </c>
      <c r="D15" s="9">
        <v>0</v>
      </c>
      <c r="E15" s="31">
        <v>0</v>
      </c>
      <c r="F15" s="31">
        <v>0</v>
      </c>
      <c r="G15" s="9">
        <v>0</v>
      </c>
      <c r="H15" s="24">
        <f t="shared" si="0"/>
        <v>0</v>
      </c>
      <c r="I15" s="9">
        <v>4</v>
      </c>
      <c r="J15" s="9">
        <v>10</v>
      </c>
      <c r="K15" s="31">
        <v>0</v>
      </c>
      <c r="L15" s="31">
        <v>0</v>
      </c>
      <c r="M15" s="31">
        <v>0</v>
      </c>
      <c r="N15" s="24">
        <f t="shared" si="1"/>
        <v>14</v>
      </c>
      <c r="O15" s="9">
        <v>13</v>
      </c>
      <c r="P15" s="9">
        <v>0</v>
      </c>
      <c r="Q15" s="31">
        <v>0</v>
      </c>
      <c r="R15" s="31">
        <v>6</v>
      </c>
      <c r="S15" s="31">
        <v>0</v>
      </c>
      <c r="T15" s="24">
        <f t="shared" si="2"/>
        <v>19</v>
      </c>
      <c r="U15" s="9">
        <v>0</v>
      </c>
      <c r="V15" s="9">
        <v>3</v>
      </c>
      <c r="W15" s="31">
        <v>2</v>
      </c>
      <c r="X15" s="31">
        <v>23</v>
      </c>
      <c r="Y15" s="31">
        <v>3</v>
      </c>
      <c r="Z15" s="24">
        <f t="shared" si="3"/>
        <v>31</v>
      </c>
      <c r="AA15" s="75">
        <f t="shared" si="4"/>
        <v>64</v>
      </c>
      <c r="AB15" s="31">
        <v>23</v>
      </c>
      <c r="AC15" s="9">
        <v>0</v>
      </c>
      <c r="AD15" s="31">
        <v>11</v>
      </c>
      <c r="AE15" s="9">
        <v>11</v>
      </c>
      <c r="AF15" s="31">
        <v>18</v>
      </c>
      <c r="AG15" s="24">
        <f t="shared" si="5"/>
        <v>63</v>
      </c>
      <c r="AH15" s="31">
        <v>0</v>
      </c>
      <c r="AI15" s="31">
        <v>14</v>
      </c>
      <c r="AJ15" s="9">
        <v>0</v>
      </c>
      <c r="AK15" s="31">
        <v>0</v>
      </c>
      <c r="AL15" s="31">
        <v>6</v>
      </c>
      <c r="AM15" s="31">
        <v>0</v>
      </c>
      <c r="AN15" s="24">
        <f t="shared" si="6"/>
        <v>20</v>
      </c>
      <c r="AO15" s="24">
        <f t="shared" si="7"/>
        <v>83</v>
      </c>
      <c r="AP15" s="24">
        <f t="shared" si="8"/>
        <v>147</v>
      </c>
      <c r="AQ15" s="1">
        <v>18</v>
      </c>
    </row>
    <row r="16" spans="1:42" ht="18" customHeight="1">
      <c r="A16" s="8">
        <v>10</v>
      </c>
      <c r="B16" s="9" t="s">
        <v>14</v>
      </c>
      <c r="C16" s="9">
        <v>0</v>
      </c>
      <c r="D16" s="9">
        <v>0</v>
      </c>
      <c r="E16" s="31">
        <v>0</v>
      </c>
      <c r="F16" s="31">
        <v>27</v>
      </c>
      <c r="G16" s="9">
        <v>0</v>
      </c>
      <c r="H16" s="24">
        <f t="shared" si="0"/>
        <v>27</v>
      </c>
      <c r="I16" s="9">
        <v>0</v>
      </c>
      <c r="J16" s="9">
        <v>0</v>
      </c>
      <c r="K16" s="31">
        <v>0</v>
      </c>
      <c r="L16" s="31">
        <v>0</v>
      </c>
      <c r="M16" s="31">
        <v>0</v>
      </c>
      <c r="N16" s="24">
        <f t="shared" si="1"/>
        <v>0</v>
      </c>
      <c r="O16" s="9">
        <v>0</v>
      </c>
      <c r="P16" s="9">
        <v>0</v>
      </c>
      <c r="Q16" s="31">
        <v>0</v>
      </c>
      <c r="R16" s="31">
        <v>0</v>
      </c>
      <c r="S16" s="31">
        <v>0</v>
      </c>
      <c r="T16" s="24">
        <f t="shared" si="2"/>
        <v>0</v>
      </c>
      <c r="U16" s="9">
        <v>0</v>
      </c>
      <c r="V16" s="9">
        <v>0</v>
      </c>
      <c r="W16" s="31">
        <v>0</v>
      </c>
      <c r="X16" s="31">
        <v>0</v>
      </c>
      <c r="Y16" s="31">
        <v>0</v>
      </c>
      <c r="Z16" s="24">
        <f t="shared" si="3"/>
        <v>0</v>
      </c>
      <c r="AA16" s="75">
        <f t="shared" si="4"/>
        <v>27</v>
      </c>
      <c r="AB16" s="31">
        <v>0</v>
      </c>
      <c r="AC16" s="9">
        <v>0</v>
      </c>
      <c r="AD16" s="31">
        <v>0</v>
      </c>
      <c r="AE16" s="9">
        <v>0</v>
      </c>
      <c r="AF16" s="31">
        <v>0</v>
      </c>
      <c r="AG16" s="24">
        <f t="shared" si="5"/>
        <v>0</v>
      </c>
      <c r="AH16" s="31">
        <v>0</v>
      </c>
      <c r="AI16" s="31">
        <v>0</v>
      </c>
      <c r="AJ16" s="9">
        <v>0</v>
      </c>
      <c r="AK16" s="31">
        <v>0</v>
      </c>
      <c r="AL16" s="31">
        <v>0</v>
      </c>
      <c r="AM16" s="31">
        <v>0</v>
      </c>
      <c r="AN16" s="24">
        <f t="shared" si="6"/>
        <v>0</v>
      </c>
      <c r="AO16" s="24">
        <f t="shared" si="7"/>
        <v>0</v>
      </c>
      <c r="AP16" s="24">
        <f t="shared" si="8"/>
        <v>27</v>
      </c>
    </row>
    <row r="17" spans="1:43" ht="18" customHeight="1">
      <c r="A17" s="8">
        <v>11</v>
      </c>
      <c r="B17" s="9" t="s">
        <v>13</v>
      </c>
      <c r="C17" s="9">
        <v>0</v>
      </c>
      <c r="D17" s="9">
        <v>0</v>
      </c>
      <c r="E17" s="31">
        <v>0</v>
      </c>
      <c r="F17" s="31">
        <v>0</v>
      </c>
      <c r="G17" s="9">
        <v>0</v>
      </c>
      <c r="H17" s="24">
        <f t="shared" si="0"/>
        <v>0</v>
      </c>
      <c r="I17" s="9">
        <v>5</v>
      </c>
      <c r="J17" s="9">
        <v>6</v>
      </c>
      <c r="K17" s="31">
        <v>8</v>
      </c>
      <c r="L17" s="31">
        <v>0</v>
      </c>
      <c r="M17" s="31">
        <v>3</v>
      </c>
      <c r="N17" s="24">
        <f t="shared" si="1"/>
        <v>22</v>
      </c>
      <c r="O17" s="9">
        <v>6</v>
      </c>
      <c r="P17" s="9">
        <v>0</v>
      </c>
      <c r="Q17" s="31">
        <v>6</v>
      </c>
      <c r="R17" s="31">
        <v>5</v>
      </c>
      <c r="S17" s="31">
        <v>0</v>
      </c>
      <c r="T17" s="24">
        <f t="shared" si="2"/>
        <v>17</v>
      </c>
      <c r="U17" s="9">
        <v>0</v>
      </c>
      <c r="V17" s="9">
        <v>3</v>
      </c>
      <c r="W17" s="31">
        <v>14</v>
      </c>
      <c r="X17" s="31">
        <v>0</v>
      </c>
      <c r="Y17" s="31">
        <v>8</v>
      </c>
      <c r="Z17" s="24">
        <f t="shared" si="3"/>
        <v>25</v>
      </c>
      <c r="AA17" s="75">
        <f t="shared" si="4"/>
        <v>64</v>
      </c>
      <c r="AB17" s="31">
        <v>16</v>
      </c>
      <c r="AC17" s="9">
        <v>0</v>
      </c>
      <c r="AD17" s="31">
        <v>5</v>
      </c>
      <c r="AE17" s="9">
        <v>0</v>
      </c>
      <c r="AF17" s="31">
        <v>1</v>
      </c>
      <c r="AG17" s="24">
        <f t="shared" si="5"/>
        <v>22</v>
      </c>
      <c r="AH17" s="31">
        <v>1</v>
      </c>
      <c r="AI17" s="31">
        <v>12</v>
      </c>
      <c r="AJ17" s="9">
        <v>12</v>
      </c>
      <c r="AK17" s="31">
        <v>0</v>
      </c>
      <c r="AL17" s="31">
        <v>16</v>
      </c>
      <c r="AM17" s="31">
        <v>0</v>
      </c>
      <c r="AN17" s="24">
        <f t="shared" si="6"/>
        <v>41</v>
      </c>
      <c r="AO17" s="24">
        <f t="shared" si="7"/>
        <v>63</v>
      </c>
      <c r="AP17" s="24">
        <f t="shared" si="8"/>
        <v>127</v>
      </c>
      <c r="AQ17" s="1">
        <v>20</v>
      </c>
    </row>
    <row r="18" spans="1:43" ht="18" customHeight="1">
      <c r="A18" s="8">
        <v>12</v>
      </c>
      <c r="B18" s="9" t="s">
        <v>12</v>
      </c>
      <c r="C18" s="9">
        <v>0</v>
      </c>
      <c r="D18" s="9">
        <v>0</v>
      </c>
      <c r="E18" s="31">
        <v>0</v>
      </c>
      <c r="F18" s="31">
        <v>0</v>
      </c>
      <c r="G18" s="9">
        <v>0</v>
      </c>
      <c r="H18" s="24">
        <f t="shared" si="0"/>
        <v>0</v>
      </c>
      <c r="I18" s="9">
        <v>0</v>
      </c>
      <c r="J18" s="9">
        <v>0</v>
      </c>
      <c r="K18" s="31">
        <v>0</v>
      </c>
      <c r="L18" s="31">
        <v>0</v>
      </c>
      <c r="M18" s="31">
        <v>0</v>
      </c>
      <c r="N18" s="24">
        <f t="shared" si="1"/>
        <v>0</v>
      </c>
      <c r="O18" s="9">
        <v>1</v>
      </c>
      <c r="P18" s="9">
        <v>0</v>
      </c>
      <c r="Q18" s="31">
        <v>0</v>
      </c>
      <c r="R18" s="31">
        <v>1</v>
      </c>
      <c r="S18" s="31">
        <v>0</v>
      </c>
      <c r="T18" s="24">
        <f t="shared" si="2"/>
        <v>2</v>
      </c>
      <c r="U18" s="9">
        <v>0</v>
      </c>
      <c r="V18" s="9">
        <v>0</v>
      </c>
      <c r="W18" s="31">
        <v>0</v>
      </c>
      <c r="X18" s="31">
        <v>0</v>
      </c>
      <c r="Y18" s="31">
        <v>0</v>
      </c>
      <c r="Z18" s="24">
        <f t="shared" si="3"/>
        <v>0</v>
      </c>
      <c r="AA18" s="75">
        <f t="shared" si="4"/>
        <v>2</v>
      </c>
      <c r="AB18" s="31">
        <v>0</v>
      </c>
      <c r="AC18" s="9">
        <v>0</v>
      </c>
      <c r="AD18" s="31">
        <v>0</v>
      </c>
      <c r="AE18" s="9">
        <v>0</v>
      </c>
      <c r="AF18" s="31">
        <v>0</v>
      </c>
      <c r="AG18" s="24">
        <f t="shared" si="5"/>
        <v>0</v>
      </c>
      <c r="AH18" s="31">
        <v>0</v>
      </c>
      <c r="AI18" s="31">
        <v>0</v>
      </c>
      <c r="AJ18" s="9">
        <v>0</v>
      </c>
      <c r="AK18" s="31">
        <v>0</v>
      </c>
      <c r="AL18" s="31">
        <v>0</v>
      </c>
      <c r="AM18" s="31">
        <v>0</v>
      </c>
      <c r="AN18" s="24">
        <f t="shared" si="6"/>
        <v>0</v>
      </c>
      <c r="AO18" s="24">
        <f t="shared" si="7"/>
        <v>0</v>
      </c>
      <c r="AP18" s="24">
        <f t="shared" si="8"/>
        <v>2</v>
      </c>
      <c r="AQ18" s="1">
        <v>7</v>
      </c>
    </row>
    <row r="19" spans="1:42" ht="18" customHeight="1">
      <c r="A19" s="11">
        <v>13</v>
      </c>
      <c r="B19" s="12" t="s">
        <v>11</v>
      </c>
      <c r="C19" s="12">
        <v>0</v>
      </c>
      <c r="D19" s="12">
        <v>0</v>
      </c>
      <c r="E19" s="31">
        <v>95</v>
      </c>
      <c r="F19" s="34">
        <v>16</v>
      </c>
      <c r="G19" s="9">
        <v>0</v>
      </c>
      <c r="H19" s="24">
        <f t="shared" si="0"/>
        <v>111</v>
      </c>
      <c r="I19" s="12">
        <v>0</v>
      </c>
      <c r="J19" s="12">
        <v>9</v>
      </c>
      <c r="K19" s="34">
        <v>0</v>
      </c>
      <c r="L19" s="31">
        <v>0</v>
      </c>
      <c r="M19" s="34">
        <v>4</v>
      </c>
      <c r="N19" s="24">
        <f t="shared" si="1"/>
        <v>13</v>
      </c>
      <c r="O19" s="12">
        <v>97</v>
      </c>
      <c r="P19" s="9">
        <v>0</v>
      </c>
      <c r="Q19" s="31">
        <v>0</v>
      </c>
      <c r="R19" s="31">
        <v>6</v>
      </c>
      <c r="S19" s="31">
        <v>5</v>
      </c>
      <c r="T19" s="24">
        <f t="shared" si="2"/>
        <v>108</v>
      </c>
      <c r="U19" s="12">
        <v>41</v>
      </c>
      <c r="V19" s="9">
        <v>0</v>
      </c>
      <c r="W19" s="31">
        <v>0</v>
      </c>
      <c r="X19" s="31">
        <v>131</v>
      </c>
      <c r="Y19" s="31">
        <v>70</v>
      </c>
      <c r="Z19" s="24">
        <f t="shared" si="3"/>
        <v>242</v>
      </c>
      <c r="AA19" s="75">
        <f t="shared" si="4"/>
        <v>474</v>
      </c>
      <c r="AB19" s="31">
        <v>238</v>
      </c>
      <c r="AC19" s="9">
        <v>0</v>
      </c>
      <c r="AD19" s="34">
        <v>0</v>
      </c>
      <c r="AE19" s="12">
        <v>145</v>
      </c>
      <c r="AF19" s="31">
        <v>90</v>
      </c>
      <c r="AG19" s="24">
        <f t="shared" si="5"/>
        <v>473</v>
      </c>
      <c r="AH19" s="34">
        <v>8</v>
      </c>
      <c r="AI19" s="34">
        <v>0</v>
      </c>
      <c r="AJ19" s="12">
        <v>0</v>
      </c>
      <c r="AK19" s="34">
        <v>23</v>
      </c>
      <c r="AL19" s="34">
        <v>0</v>
      </c>
      <c r="AM19" s="34">
        <v>47</v>
      </c>
      <c r="AN19" s="24">
        <f t="shared" si="6"/>
        <v>78</v>
      </c>
      <c r="AO19" s="24">
        <f t="shared" si="7"/>
        <v>551</v>
      </c>
      <c r="AP19" s="24">
        <f t="shared" si="8"/>
        <v>1025</v>
      </c>
    </row>
    <row r="20" spans="1:42" ht="18" customHeight="1">
      <c r="A20" s="11">
        <v>14</v>
      </c>
      <c r="B20" s="12" t="s">
        <v>10</v>
      </c>
      <c r="C20" s="12">
        <v>0</v>
      </c>
      <c r="D20" s="12">
        <v>0</v>
      </c>
      <c r="E20" s="31">
        <v>0</v>
      </c>
      <c r="F20" s="34">
        <v>3</v>
      </c>
      <c r="G20" s="9">
        <v>0</v>
      </c>
      <c r="H20" s="24">
        <f t="shared" si="0"/>
        <v>3</v>
      </c>
      <c r="I20" s="12">
        <v>0</v>
      </c>
      <c r="J20" s="12">
        <v>0</v>
      </c>
      <c r="K20" s="34">
        <v>0</v>
      </c>
      <c r="L20" s="31">
        <v>0</v>
      </c>
      <c r="M20" s="34">
        <v>0</v>
      </c>
      <c r="N20" s="24">
        <f t="shared" si="1"/>
        <v>0</v>
      </c>
      <c r="O20" s="12">
        <v>0</v>
      </c>
      <c r="P20" s="9">
        <v>0</v>
      </c>
      <c r="Q20" s="31">
        <v>0</v>
      </c>
      <c r="R20" s="31">
        <v>0</v>
      </c>
      <c r="S20" s="31">
        <v>0</v>
      </c>
      <c r="T20" s="24">
        <f t="shared" si="2"/>
        <v>0</v>
      </c>
      <c r="U20" s="12">
        <v>0</v>
      </c>
      <c r="V20" s="9">
        <v>0</v>
      </c>
      <c r="W20" s="31">
        <v>0</v>
      </c>
      <c r="X20" s="31">
        <v>0</v>
      </c>
      <c r="Y20" s="31">
        <v>0</v>
      </c>
      <c r="Z20" s="24">
        <f t="shared" si="3"/>
        <v>0</v>
      </c>
      <c r="AA20" s="75">
        <f t="shared" si="4"/>
        <v>3</v>
      </c>
      <c r="AB20" s="31">
        <v>2</v>
      </c>
      <c r="AC20" s="9">
        <v>0</v>
      </c>
      <c r="AD20" s="34">
        <v>5</v>
      </c>
      <c r="AE20" s="12">
        <v>0</v>
      </c>
      <c r="AF20" s="31">
        <v>0</v>
      </c>
      <c r="AG20" s="24">
        <f t="shared" si="5"/>
        <v>7</v>
      </c>
      <c r="AH20" s="34">
        <v>0</v>
      </c>
      <c r="AI20" s="34">
        <v>0</v>
      </c>
      <c r="AJ20" s="12">
        <v>0</v>
      </c>
      <c r="AK20" s="34">
        <v>0</v>
      </c>
      <c r="AL20" s="34">
        <v>0</v>
      </c>
      <c r="AM20" s="34">
        <v>0</v>
      </c>
      <c r="AN20" s="24">
        <f t="shared" si="6"/>
        <v>0</v>
      </c>
      <c r="AO20" s="24">
        <f t="shared" si="7"/>
        <v>7</v>
      </c>
      <c r="AP20" s="24">
        <f t="shared" si="8"/>
        <v>10</v>
      </c>
    </row>
    <row r="21" spans="1:42" ht="18" customHeight="1">
      <c r="A21" s="11">
        <v>15</v>
      </c>
      <c r="B21" s="12" t="s">
        <v>9</v>
      </c>
      <c r="C21" s="12">
        <v>0</v>
      </c>
      <c r="D21" s="12">
        <v>0</v>
      </c>
      <c r="E21" s="31">
        <v>0</v>
      </c>
      <c r="F21" s="34">
        <v>0</v>
      </c>
      <c r="G21" s="9">
        <v>0</v>
      </c>
      <c r="H21" s="24">
        <f t="shared" si="0"/>
        <v>0</v>
      </c>
      <c r="I21" s="12">
        <v>0</v>
      </c>
      <c r="J21" s="12">
        <v>0</v>
      </c>
      <c r="K21" s="34">
        <v>0</v>
      </c>
      <c r="L21" s="31">
        <v>0</v>
      </c>
      <c r="M21" s="34">
        <v>0</v>
      </c>
      <c r="N21" s="24">
        <f t="shared" si="1"/>
        <v>0</v>
      </c>
      <c r="O21" s="12">
        <v>0</v>
      </c>
      <c r="P21" s="9">
        <v>0</v>
      </c>
      <c r="Q21" s="31">
        <v>0</v>
      </c>
      <c r="R21" s="31">
        <v>0</v>
      </c>
      <c r="S21" s="31">
        <v>0</v>
      </c>
      <c r="T21" s="24">
        <f t="shared" si="2"/>
        <v>0</v>
      </c>
      <c r="U21" s="12">
        <v>0</v>
      </c>
      <c r="V21" s="9">
        <v>0</v>
      </c>
      <c r="W21" s="31">
        <v>0</v>
      </c>
      <c r="X21" s="31">
        <v>0</v>
      </c>
      <c r="Y21" s="31">
        <v>0</v>
      </c>
      <c r="Z21" s="24">
        <f t="shared" si="3"/>
        <v>0</v>
      </c>
      <c r="AA21" s="75">
        <f t="shared" si="4"/>
        <v>0</v>
      </c>
      <c r="AB21" s="31">
        <v>0</v>
      </c>
      <c r="AC21" s="9">
        <v>0</v>
      </c>
      <c r="AD21" s="34">
        <v>0</v>
      </c>
      <c r="AE21" s="12">
        <v>0</v>
      </c>
      <c r="AF21" s="31">
        <v>0</v>
      </c>
      <c r="AG21" s="24">
        <f t="shared" si="5"/>
        <v>0</v>
      </c>
      <c r="AH21" s="34">
        <v>16</v>
      </c>
      <c r="AI21" s="34">
        <v>0</v>
      </c>
      <c r="AJ21" s="12">
        <v>0</v>
      </c>
      <c r="AK21" s="34">
        <v>0</v>
      </c>
      <c r="AL21" s="34">
        <v>0</v>
      </c>
      <c r="AM21" s="34">
        <v>0</v>
      </c>
      <c r="AN21" s="24">
        <f t="shared" si="6"/>
        <v>16</v>
      </c>
      <c r="AO21" s="24">
        <f t="shared" si="7"/>
        <v>16</v>
      </c>
      <c r="AP21" s="24">
        <f t="shared" si="8"/>
        <v>16</v>
      </c>
    </row>
    <row r="22" spans="1:43" ht="18" customHeight="1">
      <c r="A22" s="13"/>
      <c r="B22" s="14" t="s">
        <v>8</v>
      </c>
      <c r="C22" s="35">
        <f aca="true" t="shared" si="9" ref="C22:AL22">SUM(C7:C21)</f>
        <v>51</v>
      </c>
      <c r="D22" s="35">
        <f t="shared" si="9"/>
        <v>219</v>
      </c>
      <c r="E22" s="35">
        <f t="shared" si="9"/>
        <v>1222</v>
      </c>
      <c r="F22" s="35">
        <f t="shared" si="9"/>
        <v>615</v>
      </c>
      <c r="G22" s="35">
        <f t="shared" si="9"/>
        <v>474</v>
      </c>
      <c r="H22" s="35">
        <f t="shared" si="9"/>
        <v>2581</v>
      </c>
      <c r="I22" s="35">
        <f t="shared" si="9"/>
        <v>258</v>
      </c>
      <c r="J22" s="35">
        <f t="shared" si="9"/>
        <v>354</v>
      </c>
      <c r="K22" s="35">
        <f t="shared" si="9"/>
        <v>555</v>
      </c>
      <c r="L22" s="35">
        <f t="shared" si="9"/>
        <v>247</v>
      </c>
      <c r="M22" s="35">
        <f t="shared" si="9"/>
        <v>236</v>
      </c>
      <c r="N22" s="35">
        <f t="shared" si="9"/>
        <v>1650</v>
      </c>
      <c r="O22" s="35">
        <f t="shared" si="9"/>
        <v>436</v>
      </c>
      <c r="P22" s="35">
        <f t="shared" si="9"/>
        <v>0</v>
      </c>
      <c r="Q22" s="35">
        <f t="shared" si="9"/>
        <v>595</v>
      </c>
      <c r="R22" s="35">
        <f t="shared" si="9"/>
        <v>116</v>
      </c>
      <c r="S22" s="35">
        <f t="shared" si="9"/>
        <v>66</v>
      </c>
      <c r="T22" s="35">
        <f t="shared" si="9"/>
        <v>1213</v>
      </c>
      <c r="U22" s="35">
        <f t="shared" si="9"/>
        <v>632</v>
      </c>
      <c r="V22" s="35">
        <f t="shared" si="9"/>
        <v>108</v>
      </c>
      <c r="W22" s="35">
        <f t="shared" si="9"/>
        <v>440</v>
      </c>
      <c r="X22" s="35">
        <f t="shared" si="9"/>
        <v>1897</v>
      </c>
      <c r="Y22" s="35">
        <f t="shared" si="9"/>
        <v>333</v>
      </c>
      <c r="Z22" s="35">
        <f t="shared" si="9"/>
        <v>3410</v>
      </c>
      <c r="AA22" s="36">
        <f t="shared" si="9"/>
        <v>8854</v>
      </c>
      <c r="AB22" s="35">
        <f t="shared" si="9"/>
        <v>1399</v>
      </c>
      <c r="AC22" s="35">
        <f t="shared" si="9"/>
        <v>0</v>
      </c>
      <c r="AD22" s="35">
        <f t="shared" si="9"/>
        <v>1384</v>
      </c>
      <c r="AE22" s="35">
        <f t="shared" si="9"/>
        <v>579</v>
      </c>
      <c r="AF22" s="35">
        <f t="shared" si="9"/>
        <v>1614</v>
      </c>
      <c r="AG22" s="35">
        <f t="shared" si="9"/>
        <v>4976</v>
      </c>
      <c r="AH22" s="35">
        <f t="shared" si="9"/>
        <v>186</v>
      </c>
      <c r="AI22" s="35">
        <f t="shared" si="9"/>
        <v>602</v>
      </c>
      <c r="AJ22" s="35">
        <f t="shared" si="9"/>
        <v>336</v>
      </c>
      <c r="AK22" s="35">
        <f t="shared" si="9"/>
        <v>41</v>
      </c>
      <c r="AL22" s="35">
        <f t="shared" si="9"/>
        <v>1085</v>
      </c>
      <c r="AM22" s="35">
        <f>SUM(AM7:AM19)</f>
        <v>401</v>
      </c>
      <c r="AN22" s="24">
        <f>SUM(AN7:AN21)</f>
        <v>2651</v>
      </c>
      <c r="AO22" s="35">
        <f>SUM(AO7:AO21)</f>
        <v>7627</v>
      </c>
      <c r="AP22" s="35">
        <f>SUM(AP7:AP21)</f>
        <v>16481</v>
      </c>
      <c r="AQ22" s="74">
        <f>16778-AP22</f>
        <v>297</v>
      </c>
    </row>
    <row r="23" spans="1:42" s="3" customFormat="1" ht="26.25" customHeight="1" hidden="1">
      <c r="A23" s="15" t="s">
        <v>7</v>
      </c>
      <c r="B23" s="16"/>
      <c r="C23" s="16"/>
      <c r="D23" s="16"/>
      <c r="E23" s="16"/>
      <c r="F23" s="16"/>
      <c r="G23" s="16"/>
      <c r="H23" s="20"/>
      <c r="I23" s="16"/>
      <c r="J23" s="16"/>
      <c r="K23" s="16"/>
      <c r="L23" s="16"/>
      <c r="M23" s="16"/>
      <c r="N23" s="20"/>
      <c r="O23" s="16"/>
      <c r="P23" s="16"/>
      <c r="Q23" s="16"/>
      <c r="R23" s="16"/>
      <c r="S23" s="16"/>
      <c r="T23" s="20"/>
      <c r="U23" s="16"/>
      <c r="V23" s="16"/>
      <c r="W23" s="16"/>
      <c r="X23" s="16"/>
      <c r="Y23" s="16"/>
      <c r="Z23" s="20"/>
      <c r="AA23" s="20"/>
      <c r="AB23" s="37"/>
      <c r="AC23" s="37"/>
      <c r="AD23" s="37"/>
      <c r="AE23" s="37"/>
      <c r="AF23" s="37"/>
      <c r="AG23" s="76"/>
      <c r="AH23" s="37"/>
      <c r="AI23" s="37"/>
      <c r="AJ23" s="37"/>
      <c r="AK23" s="37"/>
      <c r="AL23" s="37"/>
      <c r="AM23" s="37"/>
      <c r="AN23" s="76"/>
      <c r="AO23" s="77"/>
      <c r="AP23" s="2"/>
    </row>
    <row r="24" spans="1:42" s="3" customFormat="1" ht="24.75" customHeight="1" hidden="1">
      <c r="A24" s="17">
        <v>17</v>
      </c>
      <c r="B24" s="16" t="s">
        <v>6</v>
      </c>
      <c r="C24" s="16"/>
      <c r="D24" s="16"/>
      <c r="E24" s="16"/>
      <c r="F24" s="16"/>
      <c r="G24" s="16"/>
      <c r="H24" s="20"/>
      <c r="I24" s="16">
        <v>0</v>
      </c>
      <c r="J24" s="16">
        <v>9</v>
      </c>
      <c r="K24" s="16"/>
      <c r="L24" s="16"/>
      <c r="M24" s="16"/>
      <c r="N24" s="20"/>
      <c r="O24" s="16"/>
      <c r="P24" s="16"/>
      <c r="Q24" s="16"/>
      <c r="R24" s="16"/>
      <c r="S24" s="16"/>
      <c r="T24" s="20"/>
      <c r="U24" s="16"/>
      <c r="V24" s="16"/>
      <c r="W24" s="16"/>
      <c r="X24" s="16"/>
      <c r="Y24" s="16"/>
      <c r="Z24" s="20"/>
      <c r="AA24" s="20"/>
      <c r="AB24" s="16"/>
      <c r="AC24" s="16"/>
      <c r="AD24" s="16"/>
      <c r="AE24" s="16"/>
      <c r="AF24" s="16"/>
      <c r="AG24" s="20"/>
      <c r="AH24" s="16"/>
      <c r="AI24" s="16"/>
      <c r="AJ24" s="16">
        <v>98</v>
      </c>
      <c r="AK24" s="16">
        <v>121</v>
      </c>
      <c r="AL24" s="16">
        <v>6</v>
      </c>
      <c r="AM24" s="16">
        <v>17</v>
      </c>
      <c r="AN24" s="20">
        <v>31</v>
      </c>
      <c r="AO24" s="15" t="e">
        <f>#REF!+#REF!+#REF!</f>
        <v>#REF!</v>
      </c>
      <c r="AP24" s="2"/>
    </row>
    <row r="25" spans="1:42" s="3" customFormat="1" ht="24.75" customHeight="1" hidden="1">
      <c r="A25" s="17">
        <v>18</v>
      </c>
      <c r="B25" s="16" t="s">
        <v>5</v>
      </c>
      <c r="C25" s="16"/>
      <c r="D25" s="16"/>
      <c r="E25" s="16"/>
      <c r="F25" s="16"/>
      <c r="G25" s="16"/>
      <c r="H25" s="20"/>
      <c r="I25" s="16">
        <v>0</v>
      </c>
      <c r="J25" s="16">
        <v>0</v>
      </c>
      <c r="K25" s="16"/>
      <c r="L25" s="16"/>
      <c r="M25" s="16"/>
      <c r="N25" s="20"/>
      <c r="O25" s="16"/>
      <c r="P25" s="16"/>
      <c r="Q25" s="16"/>
      <c r="R25" s="16"/>
      <c r="S25" s="16"/>
      <c r="T25" s="20"/>
      <c r="U25" s="16"/>
      <c r="V25" s="16"/>
      <c r="W25" s="16"/>
      <c r="X25" s="16"/>
      <c r="Y25" s="16"/>
      <c r="Z25" s="20"/>
      <c r="AA25" s="20"/>
      <c r="AB25" s="16"/>
      <c r="AC25" s="16"/>
      <c r="AD25" s="16"/>
      <c r="AE25" s="16"/>
      <c r="AF25" s="16"/>
      <c r="AG25" s="20"/>
      <c r="AH25" s="16"/>
      <c r="AI25" s="16"/>
      <c r="AJ25" s="16">
        <v>67</v>
      </c>
      <c r="AK25" s="16">
        <v>52</v>
      </c>
      <c r="AL25" s="16">
        <v>9</v>
      </c>
      <c r="AM25" s="16">
        <v>183</v>
      </c>
      <c r="AN25" s="20">
        <v>1</v>
      </c>
      <c r="AO25" s="15" t="e">
        <f>#REF!+#REF!+#REF!</f>
        <v>#REF!</v>
      </c>
      <c r="AP25" s="2"/>
    </row>
    <row r="26" spans="1:42" s="3" customFormat="1" ht="24.75" customHeight="1" hidden="1">
      <c r="A26" s="17">
        <v>19</v>
      </c>
      <c r="B26" s="16" t="s">
        <v>4</v>
      </c>
      <c r="C26" s="16"/>
      <c r="D26" s="16"/>
      <c r="E26" s="16"/>
      <c r="F26" s="16"/>
      <c r="G26" s="16"/>
      <c r="H26" s="20"/>
      <c r="I26" s="16">
        <v>1</v>
      </c>
      <c r="J26" s="16">
        <v>59</v>
      </c>
      <c r="K26" s="16"/>
      <c r="L26" s="16"/>
      <c r="M26" s="16"/>
      <c r="N26" s="20"/>
      <c r="O26" s="16"/>
      <c r="P26" s="16"/>
      <c r="Q26" s="16"/>
      <c r="R26" s="16"/>
      <c r="S26" s="16"/>
      <c r="T26" s="20"/>
      <c r="U26" s="16"/>
      <c r="V26" s="16"/>
      <c r="W26" s="16"/>
      <c r="X26" s="16"/>
      <c r="Y26" s="16"/>
      <c r="Z26" s="20"/>
      <c r="AA26" s="20"/>
      <c r="AB26" s="16"/>
      <c r="AC26" s="16"/>
      <c r="AD26" s="16"/>
      <c r="AE26" s="16"/>
      <c r="AF26" s="16"/>
      <c r="AG26" s="20"/>
      <c r="AH26" s="16"/>
      <c r="AI26" s="16"/>
      <c r="AJ26" s="16">
        <v>13</v>
      </c>
      <c r="AK26" s="16">
        <v>0</v>
      </c>
      <c r="AL26" s="16">
        <v>2</v>
      </c>
      <c r="AM26" s="16">
        <v>44</v>
      </c>
      <c r="AN26" s="20">
        <v>7</v>
      </c>
      <c r="AO26" s="15" t="e">
        <f>#REF!+#REF!+#REF!</f>
        <v>#REF!</v>
      </c>
      <c r="AP26" s="2"/>
    </row>
    <row r="27" spans="1:42" s="3" customFormat="1" ht="24.75" customHeight="1" hidden="1">
      <c r="A27" s="17">
        <v>20</v>
      </c>
      <c r="B27" s="16" t="s">
        <v>3</v>
      </c>
      <c r="C27" s="16"/>
      <c r="D27" s="16"/>
      <c r="E27" s="16"/>
      <c r="F27" s="16"/>
      <c r="G27" s="16"/>
      <c r="H27" s="20"/>
      <c r="I27" s="16">
        <v>0</v>
      </c>
      <c r="J27" s="16">
        <v>20</v>
      </c>
      <c r="K27" s="16"/>
      <c r="L27" s="16"/>
      <c r="M27" s="16"/>
      <c r="N27" s="20"/>
      <c r="O27" s="16"/>
      <c r="P27" s="16"/>
      <c r="Q27" s="16"/>
      <c r="R27" s="16"/>
      <c r="S27" s="16"/>
      <c r="T27" s="20"/>
      <c r="U27" s="16"/>
      <c r="V27" s="16"/>
      <c r="W27" s="16"/>
      <c r="X27" s="16"/>
      <c r="Y27" s="16"/>
      <c r="Z27" s="20"/>
      <c r="AA27" s="20"/>
      <c r="AB27" s="16"/>
      <c r="AC27" s="16"/>
      <c r="AD27" s="16"/>
      <c r="AE27" s="16"/>
      <c r="AF27" s="16"/>
      <c r="AG27" s="20"/>
      <c r="AH27" s="16"/>
      <c r="AI27" s="16"/>
      <c r="AJ27" s="16">
        <v>0</v>
      </c>
      <c r="AK27" s="16">
        <v>0</v>
      </c>
      <c r="AL27" s="16">
        <v>0</v>
      </c>
      <c r="AM27" s="16">
        <v>0</v>
      </c>
      <c r="AN27" s="20">
        <v>10</v>
      </c>
      <c r="AO27" s="15" t="e">
        <f>#REF!+#REF!+#REF!</f>
        <v>#REF!</v>
      </c>
      <c r="AP27" s="2"/>
    </row>
    <row r="28" spans="1:42" s="3" customFormat="1" ht="24.75" customHeight="1" hidden="1">
      <c r="A28" s="17">
        <v>21</v>
      </c>
      <c r="B28" s="16" t="s">
        <v>2</v>
      </c>
      <c r="C28" s="16"/>
      <c r="D28" s="16"/>
      <c r="E28" s="16"/>
      <c r="F28" s="16"/>
      <c r="G28" s="16"/>
      <c r="H28" s="20"/>
      <c r="I28" s="16">
        <v>0</v>
      </c>
      <c r="J28" s="16">
        <v>0</v>
      </c>
      <c r="K28" s="16"/>
      <c r="L28" s="16"/>
      <c r="M28" s="16"/>
      <c r="N28" s="20"/>
      <c r="O28" s="16"/>
      <c r="P28" s="16"/>
      <c r="Q28" s="16"/>
      <c r="R28" s="16"/>
      <c r="S28" s="16"/>
      <c r="T28" s="20"/>
      <c r="U28" s="16"/>
      <c r="V28" s="16"/>
      <c r="W28" s="16"/>
      <c r="X28" s="16"/>
      <c r="Y28" s="16"/>
      <c r="Z28" s="20"/>
      <c r="AA28" s="20"/>
      <c r="AB28" s="16"/>
      <c r="AC28" s="16"/>
      <c r="AD28" s="16"/>
      <c r="AE28" s="16"/>
      <c r="AF28" s="16"/>
      <c r="AG28" s="20"/>
      <c r="AH28" s="16"/>
      <c r="AI28" s="16"/>
      <c r="AJ28" s="16">
        <v>0</v>
      </c>
      <c r="AK28" s="16">
        <v>0</v>
      </c>
      <c r="AL28" s="16">
        <v>0</v>
      </c>
      <c r="AM28" s="16">
        <v>0</v>
      </c>
      <c r="AN28" s="20">
        <v>0</v>
      </c>
      <c r="AO28" s="15" t="e">
        <f>#REF!+#REF!+#REF!</f>
        <v>#REF!</v>
      </c>
      <c r="AP28" s="2"/>
    </row>
    <row r="29" spans="1:41" s="2" customFormat="1" ht="36" customHeight="1" hidden="1">
      <c r="A29" s="15"/>
      <c r="B29" s="25" t="s">
        <v>1</v>
      </c>
      <c r="C29" s="25"/>
      <c r="D29" s="25"/>
      <c r="E29" s="25"/>
      <c r="F29" s="25"/>
      <c r="G29" s="25"/>
      <c r="H29" s="25"/>
      <c r="I29" s="20">
        <f>I24+I25+I26+I27+I28</f>
        <v>1</v>
      </c>
      <c r="J29" s="20">
        <f>J24+J25+J26+J27+J28</f>
        <v>88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>
        <f>AJ24+AJ25+AJ26+AJ27+AJ28</f>
        <v>178</v>
      </c>
      <c r="AK29" s="20">
        <f>AK24+AK25+AK26+AK27+AK28</f>
        <v>173</v>
      </c>
      <c r="AL29" s="20">
        <f>AL24+AL25+AL26+AL27+AL28</f>
        <v>17</v>
      </c>
      <c r="AM29" s="20">
        <f>AM24+AM25+AM26+AM27+AM28</f>
        <v>244</v>
      </c>
      <c r="AN29" s="20">
        <f>AN24+AN25+AN26+AN27+AN28</f>
        <v>49</v>
      </c>
      <c r="AO29" s="15" t="e">
        <f>#REF!+#REF!+#REF!</f>
        <v>#REF!</v>
      </c>
    </row>
    <row r="30" spans="1:41" ht="50.25" customHeight="1" hidden="1">
      <c r="A30" s="22"/>
      <c r="B30" s="23" t="s">
        <v>0</v>
      </c>
      <c r="C30" s="23"/>
      <c r="D30" s="23"/>
      <c r="E30" s="23"/>
      <c r="F30" s="23"/>
      <c r="G30" s="23"/>
      <c r="H30" s="23"/>
      <c r="I30" s="38">
        <f>I22+I29</f>
        <v>259</v>
      </c>
      <c r="J30" s="38">
        <f>J22+J29</f>
        <v>442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>
        <f>AJ22+AJ29</f>
        <v>514</v>
      </c>
      <c r="AK30" s="38">
        <f>C22+AK29</f>
        <v>224</v>
      </c>
      <c r="AL30" s="38">
        <f>D22+AL29</f>
        <v>236</v>
      </c>
      <c r="AM30" s="38">
        <f>U22+AM29</f>
        <v>876</v>
      </c>
      <c r="AN30" s="38">
        <f>O22+AN29</f>
        <v>485</v>
      </c>
      <c r="AO30" s="38" t="e">
        <f>AO22+AO29</f>
        <v>#REF!</v>
      </c>
    </row>
  </sheetData>
  <sheetProtection/>
  <mergeCells count="15">
    <mergeCell ref="AP3:AP5"/>
    <mergeCell ref="AO4:AO5"/>
    <mergeCell ref="I4:N4"/>
    <mergeCell ref="O4:T4"/>
    <mergeCell ref="U4:Z4"/>
    <mergeCell ref="AB4:AG4"/>
    <mergeCell ref="AH4:AN4"/>
    <mergeCell ref="AB3:AO3"/>
    <mergeCell ref="C1:AA1"/>
    <mergeCell ref="A4:A5"/>
    <mergeCell ref="B4:B5"/>
    <mergeCell ref="C4:H4"/>
    <mergeCell ref="C2:AA2"/>
    <mergeCell ref="AA4:AA5"/>
    <mergeCell ref="C3:AA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A1">
      <pane xSplit="2" ySplit="6" topLeftCell="C15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L34" sqref="L34"/>
    </sheetView>
  </sheetViews>
  <sheetFormatPr defaultColWidth="9.140625" defaultRowHeight="15"/>
  <cols>
    <col min="1" max="1" width="5.421875" style="39" customWidth="1"/>
    <col min="2" max="2" width="16.8515625" style="40" customWidth="1"/>
    <col min="3" max="4" width="4.00390625" style="40" bestFit="1" customWidth="1"/>
    <col min="5" max="7" width="5.00390625" style="40" bestFit="1" customWidth="1"/>
    <col min="8" max="8" width="6.00390625" style="41" bestFit="1" customWidth="1"/>
    <col min="9" max="11" width="5.00390625" style="40" bestFit="1" customWidth="1"/>
    <col min="12" max="12" width="4.00390625" style="40" bestFit="1" customWidth="1"/>
    <col min="13" max="13" width="5.00390625" style="40" bestFit="1" customWidth="1"/>
    <col min="14" max="14" width="5.00390625" style="41" bestFit="1" customWidth="1"/>
    <col min="15" max="15" width="5.00390625" style="40" bestFit="1" customWidth="1"/>
    <col min="16" max="16" width="3.28125" style="40" bestFit="1" customWidth="1"/>
    <col min="17" max="17" width="5.00390625" style="40" bestFit="1" customWidth="1"/>
    <col min="18" max="19" width="4.00390625" style="40" bestFit="1" customWidth="1"/>
    <col min="20" max="21" width="5.00390625" style="40" bestFit="1" customWidth="1"/>
    <col min="22" max="22" width="4.00390625" style="40" bestFit="1" customWidth="1"/>
    <col min="23" max="25" width="5.00390625" style="40" bestFit="1" customWidth="1"/>
    <col min="26" max="26" width="6.00390625" style="40" bestFit="1" customWidth="1"/>
    <col min="27" max="27" width="6.7109375" style="40" customWidth="1"/>
    <col min="28" max="28" width="6.421875" style="40" customWidth="1"/>
    <col min="29" max="29" width="5.8515625" style="40" customWidth="1"/>
    <col min="30" max="30" width="5.421875" style="40" customWidth="1"/>
    <col min="31" max="31" width="7.00390625" style="40" customWidth="1"/>
    <col min="32" max="32" width="6.00390625" style="40" customWidth="1"/>
    <col min="33" max="33" width="6.421875" style="40" customWidth="1"/>
    <col min="34" max="36" width="5.57421875" style="40" bestFit="1" customWidth="1"/>
    <col min="37" max="37" width="4.421875" style="40" bestFit="1" customWidth="1"/>
    <col min="38" max="39" width="5.57421875" style="40" bestFit="1" customWidth="1"/>
    <col min="40" max="40" width="6.421875" style="40" customWidth="1"/>
    <col min="41" max="41" width="7.8515625" style="39" customWidth="1"/>
    <col min="42" max="42" width="7.57421875" style="39" customWidth="1"/>
    <col min="43" max="16384" width="9.140625" style="39" customWidth="1"/>
  </cols>
  <sheetData>
    <row r="1" spans="3:41" ht="18" customHeight="1">
      <c r="C1" s="93" t="s">
        <v>71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/>
    </row>
    <row r="2" spans="2:41" ht="19.5" customHeight="1">
      <c r="B2" s="43"/>
      <c r="C2" s="94" t="s">
        <v>70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4"/>
    </row>
    <row r="3" spans="2:42" ht="19.5" customHeight="1">
      <c r="B3" s="43"/>
      <c r="C3" s="95" t="s">
        <v>69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2" t="s">
        <v>68</v>
      </c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6" t="s">
        <v>67</v>
      </c>
    </row>
    <row r="4" spans="1:42" ht="19.5" customHeight="1">
      <c r="A4" s="90" t="s">
        <v>66</v>
      </c>
      <c r="B4" s="91" t="s">
        <v>65</v>
      </c>
      <c r="C4" s="92" t="s">
        <v>64</v>
      </c>
      <c r="D4" s="92"/>
      <c r="E4" s="92"/>
      <c r="F4" s="92"/>
      <c r="G4" s="92"/>
      <c r="H4" s="92"/>
      <c r="I4" s="92" t="s">
        <v>63</v>
      </c>
      <c r="J4" s="92"/>
      <c r="K4" s="92"/>
      <c r="L4" s="92"/>
      <c r="M4" s="92"/>
      <c r="N4" s="92"/>
      <c r="O4" s="92" t="s">
        <v>62</v>
      </c>
      <c r="P4" s="92"/>
      <c r="Q4" s="92"/>
      <c r="R4" s="92"/>
      <c r="S4" s="92"/>
      <c r="T4" s="92"/>
      <c r="U4" s="92" t="s">
        <v>61</v>
      </c>
      <c r="V4" s="92"/>
      <c r="W4" s="92"/>
      <c r="X4" s="92"/>
      <c r="Y4" s="92"/>
      <c r="Z4" s="92"/>
      <c r="AA4" s="99" t="s">
        <v>60</v>
      </c>
      <c r="AB4" s="92" t="s">
        <v>59</v>
      </c>
      <c r="AC4" s="92"/>
      <c r="AD4" s="92"/>
      <c r="AE4" s="92"/>
      <c r="AF4" s="92"/>
      <c r="AG4" s="92"/>
      <c r="AH4" s="92" t="s">
        <v>58</v>
      </c>
      <c r="AI4" s="92"/>
      <c r="AJ4" s="92"/>
      <c r="AK4" s="92"/>
      <c r="AL4" s="92"/>
      <c r="AM4" s="92"/>
      <c r="AN4" s="92"/>
      <c r="AO4" s="101" t="s">
        <v>57</v>
      </c>
      <c r="AP4" s="97"/>
    </row>
    <row r="5" spans="1:42" s="40" customFormat="1" ht="88.5" customHeight="1">
      <c r="A5" s="90"/>
      <c r="B5" s="91"/>
      <c r="C5" s="45" t="s">
        <v>56</v>
      </c>
      <c r="D5" s="45" t="s">
        <v>55</v>
      </c>
      <c r="E5" s="45" t="s">
        <v>54</v>
      </c>
      <c r="F5" s="45" t="s">
        <v>53</v>
      </c>
      <c r="G5" s="45" t="s">
        <v>52</v>
      </c>
      <c r="H5" s="45" t="s">
        <v>25</v>
      </c>
      <c r="I5" s="45" t="s">
        <v>51</v>
      </c>
      <c r="J5" s="45" t="s">
        <v>50</v>
      </c>
      <c r="K5" s="45" t="s">
        <v>49</v>
      </c>
      <c r="L5" s="45" t="s">
        <v>48</v>
      </c>
      <c r="M5" s="45" t="s">
        <v>47</v>
      </c>
      <c r="N5" s="45" t="s">
        <v>25</v>
      </c>
      <c r="O5" s="45" t="s">
        <v>46</v>
      </c>
      <c r="P5" s="45" t="s">
        <v>45</v>
      </c>
      <c r="Q5" s="45" t="s">
        <v>44</v>
      </c>
      <c r="R5" s="45" t="s">
        <v>43</v>
      </c>
      <c r="S5" s="45" t="s">
        <v>42</v>
      </c>
      <c r="T5" s="45" t="s">
        <v>25</v>
      </c>
      <c r="U5" s="45" t="s">
        <v>41</v>
      </c>
      <c r="V5" s="45" t="s">
        <v>40</v>
      </c>
      <c r="W5" s="45" t="s">
        <v>39</v>
      </c>
      <c r="X5" s="45" t="s">
        <v>38</v>
      </c>
      <c r="Y5" s="45" t="s">
        <v>37</v>
      </c>
      <c r="Z5" s="45" t="s">
        <v>25</v>
      </c>
      <c r="AA5" s="100"/>
      <c r="AB5" s="45" t="s">
        <v>36</v>
      </c>
      <c r="AC5" s="45" t="s">
        <v>35</v>
      </c>
      <c r="AD5" s="45" t="s">
        <v>34</v>
      </c>
      <c r="AE5" s="45" t="s">
        <v>33</v>
      </c>
      <c r="AF5" s="45" t="s">
        <v>32</v>
      </c>
      <c r="AG5" s="45" t="s">
        <v>25</v>
      </c>
      <c r="AH5" s="45" t="s">
        <v>31</v>
      </c>
      <c r="AI5" s="45" t="s">
        <v>30</v>
      </c>
      <c r="AJ5" s="45" t="s">
        <v>29</v>
      </c>
      <c r="AK5" s="45" t="s">
        <v>28</v>
      </c>
      <c r="AL5" s="45" t="s">
        <v>27</v>
      </c>
      <c r="AM5" s="45" t="s">
        <v>26</v>
      </c>
      <c r="AN5" s="45" t="s">
        <v>25</v>
      </c>
      <c r="AO5" s="101"/>
      <c r="AP5" s="98"/>
    </row>
    <row r="6" spans="1:42" ht="12.75">
      <c r="A6" s="46" t="s">
        <v>24</v>
      </c>
      <c r="B6" s="47"/>
      <c r="C6" s="47"/>
      <c r="D6" s="47"/>
      <c r="E6" s="48"/>
      <c r="F6" s="49"/>
      <c r="G6" s="47"/>
      <c r="H6" s="47"/>
      <c r="I6" s="47"/>
      <c r="J6" s="47"/>
      <c r="K6" s="49"/>
      <c r="L6" s="48"/>
      <c r="M6" s="49"/>
      <c r="N6" s="47"/>
      <c r="O6" s="47"/>
      <c r="P6" s="47"/>
      <c r="Q6" s="48"/>
      <c r="R6" s="48"/>
      <c r="S6" s="48"/>
      <c r="T6" s="47"/>
      <c r="U6" s="47"/>
      <c r="V6" s="47"/>
      <c r="W6" s="48"/>
      <c r="X6" s="48"/>
      <c r="Y6" s="48"/>
      <c r="Z6" s="47"/>
      <c r="AA6" s="47"/>
      <c r="AB6" s="50"/>
      <c r="AC6" s="51"/>
      <c r="AD6" s="52"/>
      <c r="AE6" s="51"/>
      <c r="AF6" s="50"/>
      <c r="AG6" s="51"/>
      <c r="AH6" s="52"/>
      <c r="AI6" s="52"/>
      <c r="AJ6" s="51"/>
      <c r="AK6" s="52"/>
      <c r="AL6" s="52"/>
      <c r="AM6" s="52"/>
      <c r="AN6" s="53"/>
      <c r="AO6" s="50"/>
      <c r="AP6" s="50"/>
    </row>
    <row r="7" spans="1:42" ht="18" customHeight="1">
      <c r="A7" s="54">
        <v>1</v>
      </c>
      <c r="B7" s="53" t="s">
        <v>23</v>
      </c>
      <c r="C7" s="53">
        <f>'ABSTRACT KHARIF '!C7*4</f>
        <v>196</v>
      </c>
      <c r="D7" s="53">
        <f>'ABSTRACT KHARIF '!D7*4</f>
        <v>0</v>
      </c>
      <c r="E7" s="53">
        <f>'ABSTRACT KHARIF '!E7*4</f>
        <v>444</v>
      </c>
      <c r="F7" s="53">
        <f>'ABSTRACT KHARIF '!F7*4</f>
        <v>72</v>
      </c>
      <c r="G7" s="53">
        <f>'ABSTRACT KHARIF '!G7*4</f>
        <v>1532</v>
      </c>
      <c r="H7" s="51">
        <f aca="true" t="shared" si="0" ref="H7:H21">C7+D7+E7+F7+G7</f>
        <v>2244</v>
      </c>
      <c r="I7" s="53">
        <f>'ABSTRACT KHARIF '!I7*4</f>
        <v>216</v>
      </c>
      <c r="J7" s="53">
        <f>'ABSTRACT KHARIF '!J7*4</f>
        <v>140</v>
      </c>
      <c r="K7" s="53">
        <f>'ABSTRACT KHARIF '!K7*4</f>
        <v>1708</v>
      </c>
      <c r="L7" s="53">
        <f>'ABSTRACT KHARIF '!L7*4</f>
        <v>984</v>
      </c>
      <c r="M7" s="53">
        <f>'ABSTRACT KHARIF '!M7*4</f>
        <v>0</v>
      </c>
      <c r="N7" s="51">
        <f aca="true" t="shared" si="1" ref="N7:N21">SUM(I7:M7)</f>
        <v>3048</v>
      </c>
      <c r="O7" s="53">
        <f>'ABSTRACT KHARIF '!O7*4</f>
        <v>240</v>
      </c>
      <c r="P7" s="53">
        <f>'ABSTRACT KHARIF '!P7*4</f>
        <v>0</v>
      </c>
      <c r="Q7" s="53">
        <f>'ABSTRACT KHARIF '!Q7*4</f>
        <v>2152</v>
      </c>
      <c r="R7" s="53">
        <f>'ABSTRACT KHARIF '!R7*4</f>
        <v>116</v>
      </c>
      <c r="S7" s="53">
        <f>'ABSTRACT KHARIF '!S7*4</f>
        <v>160</v>
      </c>
      <c r="T7" s="53">
        <f aca="true" t="shared" si="2" ref="T7:T21">SUM(O7:S7)</f>
        <v>2668</v>
      </c>
      <c r="U7" s="53">
        <f>'ABSTRACT KHARIF '!U7*4</f>
        <v>104</v>
      </c>
      <c r="V7" s="53">
        <f>'ABSTRACT KHARIF '!V7*4</f>
        <v>112</v>
      </c>
      <c r="W7" s="53">
        <f>'ABSTRACT KHARIF '!W7*4</f>
        <v>132</v>
      </c>
      <c r="X7" s="53">
        <f>'ABSTRACT KHARIF '!X7*4</f>
        <v>3804</v>
      </c>
      <c r="Y7" s="53">
        <f>'ABSTRACT KHARIF '!Y7*4</f>
        <v>0</v>
      </c>
      <c r="Z7" s="53">
        <f aca="true" t="shared" si="3" ref="Z7:Z21">SUM(U7:Y7)</f>
        <v>4152</v>
      </c>
      <c r="AA7" s="55">
        <f aca="true" t="shared" si="4" ref="AA7:AA21">H7+N7+T7+Z7</f>
        <v>12112</v>
      </c>
      <c r="AB7" s="53">
        <f>'ABSTRACT KHARIF '!AB7*4</f>
        <v>604</v>
      </c>
      <c r="AC7" s="53">
        <f>'ABSTRACT KHARIF '!AC7*4</f>
        <v>0</v>
      </c>
      <c r="AD7" s="53">
        <f>'ABSTRACT KHARIF '!AD7*4</f>
        <v>1932</v>
      </c>
      <c r="AE7" s="53">
        <f>'ABSTRACT KHARIF '!AE7*4</f>
        <v>464</v>
      </c>
      <c r="AF7" s="53">
        <f>'ABSTRACT KHARIF '!AF7*4</f>
        <v>1496</v>
      </c>
      <c r="AG7" s="53">
        <f aca="true" t="shared" si="5" ref="AG7:AG21">SUM(AB7:AF7)</f>
        <v>4496</v>
      </c>
      <c r="AH7" s="53">
        <f>'ABSTRACT KHARIF '!AH7*4</f>
        <v>16</v>
      </c>
      <c r="AI7" s="53">
        <f>'ABSTRACT KHARIF '!AI7*4</f>
        <v>2068</v>
      </c>
      <c r="AJ7" s="53">
        <f>'ABSTRACT KHARIF '!AJ7*4</f>
        <v>0</v>
      </c>
      <c r="AK7" s="53">
        <f>'ABSTRACT KHARIF '!AK7*4</f>
        <v>0</v>
      </c>
      <c r="AL7" s="53">
        <f>'ABSTRACT KHARIF '!AL7*4</f>
        <v>2584</v>
      </c>
      <c r="AM7" s="53">
        <f>'ABSTRACT KHARIF '!AM7*4</f>
        <v>864</v>
      </c>
      <c r="AN7" s="53">
        <f aca="true" t="shared" si="6" ref="AN7:AN21">SUM(AH7:AM7)</f>
        <v>5532</v>
      </c>
      <c r="AO7" s="53">
        <f aca="true" t="shared" si="7" ref="AO7:AO21">AN7+AG7</f>
        <v>10028</v>
      </c>
      <c r="AP7" s="53">
        <f aca="true" t="shared" si="8" ref="AP7:AP21">AA7+AO7</f>
        <v>22140</v>
      </c>
    </row>
    <row r="8" spans="1:42" ht="18" customHeight="1">
      <c r="A8" s="54">
        <v>2</v>
      </c>
      <c r="B8" s="53" t="s">
        <v>22</v>
      </c>
      <c r="C8" s="53">
        <f>'ABSTRACT KHARIF '!C8*4</f>
        <v>0</v>
      </c>
      <c r="D8" s="53">
        <f>'ABSTRACT KHARIF '!D8*4</f>
        <v>0</v>
      </c>
      <c r="E8" s="53">
        <f>'ABSTRACT KHARIF '!E8*4</f>
        <v>548</v>
      </c>
      <c r="F8" s="53">
        <f>'ABSTRACT KHARIF '!F8*4</f>
        <v>92</v>
      </c>
      <c r="G8" s="53">
        <f>'ABSTRACT KHARIF '!G8*4</f>
        <v>0</v>
      </c>
      <c r="H8" s="51">
        <f t="shared" si="0"/>
        <v>640</v>
      </c>
      <c r="I8" s="53">
        <f>'ABSTRACT KHARIF '!I8*4</f>
        <v>180</v>
      </c>
      <c r="J8" s="53">
        <f>'ABSTRACT KHARIF '!J8*4</f>
        <v>516</v>
      </c>
      <c r="K8" s="53">
        <f>'ABSTRACT KHARIF '!K8*4</f>
        <v>0</v>
      </c>
      <c r="L8" s="53">
        <f>'ABSTRACT KHARIF '!L8*4</f>
        <v>4</v>
      </c>
      <c r="M8" s="53">
        <f>'ABSTRACT KHARIF '!M8*4</f>
        <v>476</v>
      </c>
      <c r="N8" s="51">
        <f t="shared" si="1"/>
        <v>1176</v>
      </c>
      <c r="O8" s="53">
        <f>'ABSTRACT KHARIF '!O8*4</f>
        <v>312</v>
      </c>
      <c r="P8" s="53">
        <f>'ABSTRACT KHARIF '!P8*4</f>
        <v>0</v>
      </c>
      <c r="Q8" s="53">
        <f>'ABSTRACT KHARIF '!Q8*4</f>
        <v>100</v>
      </c>
      <c r="R8" s="53">
        <f>'ABSTRACT KHARIF '!R8*4</f>
        <v>72</v>
      </c>
      <c r="S8" s="53">
        <f>'ABSTRACT KHARIF '!S8*4</f>
        <v>0</v>
      </c>
      <c r="T8" s="53">
        <f t="shared" si="2"/>
        <v>484</v>
      </c>
      <c r="U8" s="53">
        <f>'ABSTRACT KHARIF '!U8*4</f>
        <v>516</v>
      </c>
      <c r="V8" s="53">
        <f>'ABSTRACT KHARIF '!V8*4</f>
        <v>0</v>
      </c>
      <c r="W8" s="53">
        <f>'ABSTRACT KHARIF '!W8*4</f>
        <v>548</v>
      </c>
      <c r="X8" s="53">
        <f>'ABSTRACT KHARIF '!X8*4</f>
        <v>960</v>
      </c>
      <c r="Y8" s="53">
        <f>'ABSTRACT KHARIF '!Y8*4</f>
        <v>200</v>
      </c>
      <c r="Z8" s="53">
        <f t="shared" si="3"/>
        <v>2224</v>
      </c>
      <c r="AA8" s="55">
        <f t="shared" si="4"/>
        <v>4524</v>
      </c>
      <c r="AB8" s="53">
        <f>'ABSTRACT KHARIF '!AB8*4</f>
        <v>1008</v>
      </c>
      <c r="AC8" s="53">
        <f>'ABSTRACT KHARIF '!AC8*4</f>
        <v>0</v>
      </c>
      <c r="AD8" s="53">
        <f>'ABSTRACT KHARIF '!AD8*4</f>
        <v>528</v>
      </c>
      <c r="AE8" s="53">
        <f>'ABSTRACT KHARIF '!AE8*4</f>
        <v>0</v>
      </c>
      <c r="AF8" s="53">
        <f>'ABSTRACT KHARIF '!AF8*4</f>
        <v>104</v>
      </c>
      <c r="AG8" s="53">
        <f t="shared" si="5"/>
        <v>1640</v>
      </c>
      <c r="AH8" s="53">
        <f>'ABSTRACT KHARIF '!AH8*4</f>
        <v>240</v>
      </c>
      <c r="AI8" s="53">
        <f>'ABSTRACT KHARIF '!AI8*4</f>
        <v>0</v>
      </c>
      <c r="AJ8" s="53">
        <f>'ABSTRACT KHARIF '!AJ8*4</f>
        <v>636</v>
      </c>
      <c r="AK8" s="53">
        <f>'ABSTRACT KHARIF '!AK8*4</f>
        <v>0</v>
      </c>
      <c r="AL8" s="53">
        <f>'ABSTRACT KHARIF '!AL8*4</f>
        <v>0</v>
      </c>
      <c r="AM8" s="53">
        <f>'ABSTRACT KHARIF '!AM8*4</f>
        <v>88</v>
      </c>
      <c r="AN8" s="53">
        <f t="shared" si="6"/>
        <v>964</v>
      </c>
      <c r="AO8" s="53">
        <f t="shared" si="7"/>
        <v>2604</v>
      </c>
      <c r="AP8" s="53">
        <f t="shared" si="8"/>
        <v>7128</v>
      </c>
    </row>
    <row r="9" spans="1:42" ht="18" customHeight="1">
      <c r="A9" s="54">
        <v>3</v>
      </c>
      <c r="B9" s="53" t="s">
        <v>21</v>
      </c>
      <c r="C9" s="53">
        <f>'ABSTRACT KHARIF '!C9*4</f>
        <v>0</v>
      </c>
      <c r="D9" s="53">
        <f>'ABSTRACT KHARIF '!D9*4</f>
        <v>264</v>
      </c>
      <c r="E9" s="53">
        <f>'ABSTRACT KHARIF '!E9*4</f>
        <v>1324</v>
      </c>
      <c r="F9" s="53">
        <f>'ABSTRACT KHARIF '!F9*4</f>
        <v>196</v>
      </c>
      <c r="G9" s="53">
        <f>'ABSTRACT KHARIF '!G9*4</f>
        <v>0</v>
      </c>
      <c r="H9" s="51">
        <f t="shared" si="0"/>
        <v>1784</v>
      </c>
      <c r="I9" s="53">
        <f>'ABSTRACT KHARIF '!I9*4</f>
        <v>4</v>
      </c>
      <c r="J9" s="53">
        <f>'ABSTRACT KHARIF '!J9*4</f>
        <v>68</v>
      </c>
      <c r="K9" s="53">
        <f>'ABSTRACT KHARIF '!K9*4</f>
        <v>0</v>
      </c>
      <c r="L9" s="53">
        <f>'ABSTRACT KHARIF '!L9*4</f>
        <v>0</v>
      </c>
      <c r="M9" s="53">
        <f>'ABSTRACT KHARIF '!M9*4</f>
        <v>0</v>
      </c>
      <c r="N9" s="51">
        <f t="shared" si="1"/>
        <v>72</v>
      </c>
      <c r="O9" s="53">
        <f>'ABSTRACT KHARIF '!O9*4</f>
        <v>196</v>
      </c>
      <c r="P9" s="53">
        <f>'ABSTRACT KHARIF '!P9*4</f>
        <v>0</v>
      </c>
      <c r="Q9" s="53">
        <f>'ABSTRACT KHARIF '!Q9*4</f>
        <v>0</v>
      </c>
      <c r="R9" s="53">
        <f>'ABSTRACT KHARIF '!R9*4</f>
        <v>52</v>
      </c>
      <c r="S9" s="53">
        <f>'ABSTRACT KHARIF '!S9*4</f>
        <v>0</v>
      </c>
      <c r="T9" s="53">
        <f t="shared" si="2"/>
        <v>248</v>
      </c>
      <c r="U9" s="53">
        <f>'ABSTRACT KHARIF '!U9*4</f>
        <v>84</v>
      </c>
      <c r="V9" s="53">
        <f>'ABSTRACT KHARIF '!V9*4</f>
        <v>120</v>
      </c>
      <c r="W9" s="53">
        <f>'ABSTRACT KHARIF '!W9*4</f>
        <v>40</v>
      </c>
      <c r="X9" s="53">
        <f>'ABSTRACT KHARIF '!X9*4</f>
        <v>0</v>
      </c>
      <c r="Y9" s="53">
        <f>'ABSTRACT KHARIF '!Y9*4</f>
        <v>96</v>
      </c>
      <c r="Z9" s="53">
        <f t="shared" si="3"/>
        <v>340</v>
      </c>
      <c r="AA9" s="55">
        <f t="shared" si="4"/>
        <v>2444</v>
      </c>
      <c r="AB9" s="53">
        <f>'ABSTRACT KHARIF '!AB9*4</f>
        <v>1040</v>
      </c>
      <c r="AC9" s="53">
        <f>'ABSTRACT KHARIF '!AC9*4</f>
        <v>0</v>
      </c>
      <c r="AD9" s="53">
        <f>'ABSTRACT KHARIF '!AD9*4</f>
        <v>0</v>
      </c>
      <c r="AE9" s="53">
        <f>'ABSTRACT KHARIF '!AE9*4</f>
        <v>520</v>
      </c>
      <c r="AF9" s="53">
        <f>'ABSTRACT KHARIF '!AF9*4</f>
        <v>1424</v>
      </c>
      <c r="AG9" s="53">
        <f t="shared" si="5"/>
        <v>2984</v>
      </c>
      <c r="AH9" s="53">
        <f>'ABSTRACT KHARIF '!AH9*4</f>
        <v>48</v>
      </c>
      <c r="AI9" s="53">
        <f>'ABSTRACT KHARIF '!AI9*4</f>
        <v>0</v>
      </c>
      <c r="AJ9" s="53">
        <f>'ABSTRACT KHARIF '!AJ9*4</f>
        <v>64</v>
      </c>
      <c r="AK9" s="53">
        <f>'ABSTRACT KHARIF '!AK9*4</f>
        <v>0</v>
      </c>
      <c r="AL9" s="53">
        <f>'ABSTRACT KHARIF '!AL9*4</f>
        <v>404</v>
      </c>
      <c r="AM9" s="53">
        <f>'ABSTRACT KHARIF '!AM9*4</f>
        <v>0</v>
      </c>
      <c r="AN9" s="53">
        <f t="shared" si="6"/>
        <v>516</v>
      </c>
      <c r="AO9" s="53">
        <f t="shared" si="7"/>
        <v>3500</v>
      </c>
      <c r="AP9" s="53">
        <f t="shared" si="8"/>
        <v>5944</v>
      </c>
    </row>
    <row r="10" spans="1:42" ht="18" customHeight="1">
      <c r="A10" s="54">
        <v>4</v>
      </c>
      <c r="B10" s="53" t="s">
        <v>20</v>
      </c>
      <c r="C10" s="53">
        <f>'ABSTRACT KHARIF '!C10*4</f>
        <v>8</v>
      </c>
      <c r="D10" s="53">
        <f>'ABSTRACT KHARIF '!D10*4</f>
        <v>260</v>
      </c>
      <c r="E10" s="53">
        <f>'ABSTRACT KHARIF '!E10*4</f>
        <v>516</v>
      </c>
      <c r="F10" s="53">
        <f>'ABSTRACT KHARIF '!F10*4</f>
        <v>416</v>
      </c>
      <c r="G10" s="53">
        <f>'ABSTRACT KHARIF '!G10*4</f>
        <v>328</v>
      </c>
      <c r="H10" s="51">
        <f t="shared" si="0"/>
        <v>1528</v>
      </c>
      <c r="I10" s="53">
        <f>'ABSTRACT KHARIF '!I10*4</f>
        <v>160</v>
      </c>
      <c r="J10" s="53">
        <f>'ABSTRACT KHARIF '!J10*4</f>
        <v>132</v>
      </c>
      <c r="K10" s="53">
        <f>'ABSTRACT KHARIF '!K10*4</f>
        <v>100</v>
      </c>
      <c r="L10" s="53">
        <f>'ABSTRACT KHARIF '!L10*4</f>
        <v>0</v>
      </c>
      <c r="M10" s="53">
        <f>'ABSTRACT KHARIF '!M10*4</f>
        <v>72</v>
      </c>
      <c r="N10" s="51">
        <f t="shared" si="1"/>
        <v>464</v>
      </c>
      <c r="O10" s="53">
        <f>'ABSTRACT KHARIF '!O10*4</f>
        <v>68</v>
      </c>
      <c r="P10" s="53">
        <f>'ABSTRACT KHARIF '!P10*4</f>
        <v>0</v>
      </c>
      <c r="Q10" s="53">
        <f>'ABSTRACT KHARIF '!Q10*4</f>
        <v>0</v>
      </c>
      <c r="R10" s="53">
        <f>'ABSTRACT KHARIF '!R10*4</f>
        <v>36</v>
      </c>
      <c r="S10" s="53">
        <f>'ABSTRACT KHARIF '!S10*4</f>
        <v>64</v>
      </c>
      <c r="T10" s="53">
        <f t="shared" si="2"/>
        <v>168</v>
      </c>
      <c r="U10" s="53">
        <f>'ABSTRACT KHARIF '!U10*4</f>
        <v>72</v>
      </c>
      <c r="V10" s="53">
        <f>'ABSTRACT KHARIF '!V10*4</f>
        <v>36</v>
      </c>
      <c r="W10" s="53">
        <f>'ABSTRACT KHARIF '!W10*4</f>
        <v>276</v>
      </c>
      <c r="X10" s="53">
        <f>'ABSTRACT KHARIF '!X10*4</f>
        <v>0</v>
      </c>
      <c r="Y10" s="53">
        <f>'ABSTRACT KHARIF '!Y10*4</f>
        <v>128</v>
      </c>
      <c r="Z10" s="53">
        <f t="shared" si="3"/>
        <v>512</v>
      </c>
      <c r="AA10" s="55">
        <f t="shared" si="4"/>
        <v>2672</v>
      </c>
      <c r="AB10" s="53">
        <f>'ABSTRACT KHARIF '!AB10*4</f>
        <v>708</v>
      </c>
      <c r="AC10" s="53">
        <f>'ABSTRACT KHARIF '!AC10*4</f>
        <v>0</v>
      </c>
      <c r="AD10" s="53">
        <f>'ABSTRACT KHARIF '!AD10*4</f>
        <v>0</v>
      </c>
      <c r="AE10" s="53">
        <f>'ABSTRACT KHARIF '!AE10*4</f>
        <v>0</v>
      </c>
      <c r="AF10" s="53">
        <f>'ABSTRACT KHARIF '!AF10*4</f>
        <v>32</v>
      </c>
      <c r="AG10" s="53">
        <f t="shared" si="5"/>
        <v>740</v>
      </c>
      <c r="AH10" s="53">
        <f>'ABSTRACT KHARIF '!AH10*4</f>
        <v>36</v>
      </c>
      <c r="AI10" s="53">
        <f>'ABSTRACT KHARIF '!AI10*4</f>
        <v>40</v>
      </c>
      <c r="AJ10" s="53">
        <f>'ABSTRACT KHARIF '!AJ10*4</f>
        <v>28</v>
      </c>
      <c r="AK10" s="53">
        <f>'ABSTRACT KHARIF '!AK10*4</f>
        <v>40</v>
      </c>
      <c r="AL10" s="53">
        <f>'ABSTRACT KHARIF '!AL10*4</f>
        <v>448</v>
      </c>
      <c r="AM10" s="53">
        <f>'ABSTRACT KHARIF '!AM10*4</f>
        <v>304</v>
      </c>
      <c r="AN10" s="53">
        <f t="shared" si="6"/>
        <v>896</v>
      </c>
      <c r="AO10" s="53">
        <f t="shared" si="7"/>
        <v>1636</v>
      </c>
      <c r="AP10" s="53">
        <f t="shared" si="8"/>
        <v>4308</v>
      </c>
    </row>
    <row r="11" spans="1:42" ht="18" customHeight="1">
      <c r="A11" s="54">
        <v>5</v>
      </c>
      <c r="B11" s="53" t="s">
        <v>19</v>
      </c>
      <c r="C11" s="53">
        <f>'ABSTRACT KHARIF '!C11*4</f>
        <v>0</v>
      </c>
      <c r="D11" s="53">
        <f>'ABSTRACT KHARIF '!D11*4</f>
        <v>0</v>
      </c>
      <c r="E11" s="53">
        <f>'ABSTRACT KHARIF '!E11*4</f>
        <v>212</v>
      </c>
      <c r="F11" s="53">
        <f>'ABSTRACT KHARIF '!F11*4</f>
        <v>464</v>
      </c>
      <c r="G11" s="53">
        <f>'ABSTRACT KHARIF '!G11*4</f>
        <v>0</v>
      </c>
      <c r="H11" s="51">
        <f t="shared" si="0"/>
        <v>676</v>
      </c>
      <c r="I11" s="53">
        <f>'ABSTRACT KHARIF '!I11*4</f>
        <v>0</v>
      </c>
      <c r="J11" s="53">
        <f>'ABSTRACT KHARIF '!J11*4</f>
        <v>36</v>
      </c>
      <c r="K11" s="53">
        <f>'ABSTRACT KHARIF '!K11*4</f>
        <v>0</v>
      </c>
      <c r="L11" s="53">
        <f>'ABSTRACT KHARIF '!L11*4</f>
        <v>0</v>
      </c>
      <c r="M11" s="53">
        <f>'ABSTRACT KHARIF '!M11*4</f>
        <v>48</v>
      </c>
      <c r="N11" s="51">
        <f t="shared" si="1"/>
        <v>84</v>
      </c>
      <c r="O11" s="53">
        <f>'ABSTRACT KHARIF '!O11*4</f>
        <v>200</v>
      </c>
      <c r="P11" s="53">
        <f>'ABSTRACT KHARIF '!P11*4</f>
        <v>0</v>
      </c>
      <c r="Q11" s="53">
        <f>'ABSTRACT KHARIF '!Q11*4</f>
        <v>0</v>
      </c>
      <c r="R11" s="53">
        <f>'ABSTRACT KHARIF '!R11*4</f>
        <v>28</v>
      </c>
      <c r="S11" s="53">
        <f>'ABSTRACT KHARIF '!S11*4</f>
        <v>0</v>
      </c>
      <c r="T11" s="53">
        <f t="shared" si="2"/>
        <v>228</v>
      </c>
      <c r="U11" s="53">
        <f>'ABSTRACT KHARIF '!U11*4</f>
        <v>340</v>
      </c>
      <c r="V11" s="53">
        <f>'ABSTRACT KHARIF '!V11*4</f>
        <v>0</v>
      </c>
      <c r="W11" s="53">
        <f>'ABSTRACT KHARIF '!W11*4</f>
        <v>0</v>
      </c>
      <c r="X11" s="53">
        <f>'ABSTRACT KHARIF '!X11*4</f>
        <v>0</v>
      </c>
      <c r="Y11" s="53">
        <f>'ABSTRACT KHARIF '!Y11*4</f>
        <v>156</v>
      </c>
      <c r="Z11" s="53">
        <f t="shared" si="3"/>
        <v>496</v>
      </c>
      <c r="AA11" s="55">
        <f t="shared" si="4"/>
        <v>1484</v>
      </c>
      <c r="AB11" s="53">
        <f>'ABSTRACT KHARIF '!AB11*4</f>
        <v>168</v>
      </c>
      <c r="AC11" s="53">
        <f>'ABSTRACT KHARIF '!AC11*4</f>
        <v>0</v>
      </c>
      <c r="AD11" s="53">
        <f>'ABSTRACT KHARIF '!AD11*4</f>
        <v>0</v>
      </c>
      <c r="AE11" s="53">
        <f>'ABSTRACT KHARIF '!AE11*4</f>
        <v>0</v>
      </c>
      <c r="AF11" s="53">
        <f>'ABSTRACT KHARIF '!AF11*4</f>
        <v>100</v>
      </c>
      <c r="AG11" s="53">
        <f t="shared" si="5"/>
        <v>268</v>
      </c>
      <c r="AH11" s="53">
        <f>'ABSTRACT KHARIF '!AH11*4</f>
        <v>80</v>
      </c>
      <c r="AI11" s="53">
        <f>'ABSTRACT KHARIF '!AI11*4</f>
        <v>0</v>
      </c>
      <c r="AJ11" s="53">
        <f>'ABSTRACT KHARIF '!AJ11*4</f>
        <v>0</v>
      </c>
      <c r="AK11" s="53">
        <f>'ABSTRACT KHARIF '!AK11*4</f>
        <v>0</v>
      </c>
      <c r="AL11" s="53">
        <f>'ABSTRACT KHARIF '!AL11*4</f>
        <v>204</v>
      </c>
      <c r="AM11" s="53">
        <f>'ABSTRACT KHARIF '!AM11*4</f>
        <v>0</v>
      </c>
      <c r="AN11" s="53">
        <f t="shared" si="6"/>
        <v>284</v>
      </c>
      <c r="AO11" s="53">
        <f t="shared" si="7"/>
        <v>552</v>
      </c>
      <c r="AP11" s="53">
        <f t="shared" si="8"/>
        <v>2036</v>
      </c>
    </row>
    <row r="12" spans="1:42" ht="18" customHeight="1">
      <c r="A12" s="54">
        <v>6</v>
      </c>
      <c r="B12" s="56" t="s">
        <v>18</v>
      </c>
      <c r="C12" s="53">
        <f>'ABSTRACT KHARIF '!C12*4</f>
        <v>0</v>
      </c>
      <c r="D12" s="53">
        <f>'ABSTRACT KHARIF '!D12*4</f>
        <v>352</v>
      </c>
      <c r="E12" s="53">
        <f>'ABSTRACT KHARIF '!E12*4</f>
        <v>1184</v>
      </c>
      <c r="F12" s="53">
        <f>'ABSTRACT KHARIF '!F12*4</f>
        <v>788</v>
      </c>
      <c r="G12" s="53">
        <f>'ABSTRACT KHARIF '!G12*4</f>
        <v>36</v>
      </c>
      <c r="H12" s="51">
        <f t="shared" si="0"/>
        <v>2360</v>
      </c>
      <c r="I12" s="53">
        <f>'ABSTRACT KHARIF '!I12*4</f>
        <v>408</v>
      </c>
      <c r="J12" s="53">
        <f>'ABSTRACT KHARIF '!J12*4</f>
        <v>292</v>
      </c>
      <c r="K12" s="53">
        <f>'ABSTRACT KHARIF '!K12*4</f>
        <v>380</v>
      </c>
      <c r="L12" s="53">
        <f>'ABSTRACT KHARIF '!L12*4</f>
        <v>0</v>
      </c>
      <c r="M12" s="53">
        <f>'ABSTRACT KHARIF '!M12*4</f>
        <v>236</v>
      </c>
      <c r="N12" s="51">
        <f t="shared" si="1"/>
        <v>1316</v>
      </c>
      <c r="O12" s="53">
        <f>'ABSTRACT KHARIF '!O12*4</f>
        <v>172</v>
      </c>
      <c r="P12" s="53">
        <f>'ABSTRACT KHARIF '!P12*4</f>
        <v>0</v>
      </c>
      <c r="Q12" s="53">
        <f>'ABSTRACT KHARIF '!Q12*4</f>
        <v>104</v>
      </c>
      <c r="R12" s="53">
        <f>'ABSTRACT KHARIF '!R12*4</f>
        <v>36</v>
      </c>
      <c r="S12" s="53">
        <f>'ABSTRACT KHARIF '!S12*4</f>
        <v>20</v>
      </c>
      <c r="T12" s="53">
        <f t="shared" si="2"/>
        <v>332</v>
      </c>
      <c r="U12" s="53">
        <f>'ABSTRACT KHARIF '!U12*4</f>
        <v>1104</v>
      </c>
      <c r="V12" s="53">
        <f>'ABSTRACT KHARIF '!V12*4</f>
        <v>104</v>
      </c>
      <c r="W12" s="53">
        <f>'ABSTRACT KHARIF '!W12*4</f>
        <v>672</v>
      </c>
      <c r="X12" s="53">
        <f>'ABSTRACT KHARIF '!X12*4</f>
        <v>2208</v>
      </c>
      <c r="Y12" s="53">
        <f>'ABSTRACT KHARIF '!Y12*4</f>
        <v>368</v>
      </c>
      <c r="Z12" s="53">
        <f t="shared" si="3"/>
        <v>4456</v>
      </c>
      <c r="AA12" s="55">
        <f t="shared" si="4"/>
        <v>8464</v>
      </c>
      <c r="AB12" s="53">
        <f>'ABSTRACT KHARIF '!AB12*4</f>
        <v>784</v>
      </c>
      <c r="AC12" s="53">
        <f>'ABSTRACT KHARIF '!AC12*4</f>
        <v>0</v>
      </c>
      <c r="AD12" s="53">
        <f>'ABSTRACT KHARIF '!AD12*4</f>
        <v>2984</v>
      </c>
      <c r="AE12" s="53">
        <f>'ABSTRACT KHARIF '!AE12*4</f>
        <v>608</v>
      </c>
      <c r="AF12" s="53">
        <f>'ABSTRACT KHARIF '!AF12*4</f>
        <v>2628</v>
      </c>
      <c r="AG12" s="53">
        <f t="shared" si="5"/>
        <v>7004</v>
      </c>
      <c r="AH12" s="53">
        <f>'ABSTRACT KHARIF '!AH12*4</f>
        <v>76</v>
      </c>
      <c r="AI12" s="53">
        <f>'ABSTRACT KHARIF '!AI12*4</f>
        <v>196</v>
      </c>
      <c r="AJ12" s="53">
        <f>'ABSTRACT KHARIF '!AJ12*4</f>
        <v>556</v>
      </c>
      <c r="AK12" s="53">
        <f>'ABSTRACT KHARIF '!AK12*4</f>
        <v>32</v>
      </c>
      <c r="AL12" s="53">
        <f>'ABSTRACT KHARIF '!AL12*4</f>
        <v>612</v>
      </c>
      <c r="AM12" s="53">
        <f>'ABSTRACT KHARIF '!AM12*4</f>
        <v>100</v>
      </c>
      <c r="AN12" s="53">
        <f t="shared" si="6"/>
        <v>1572</v>
      </c>
      <c r="AO12" s="53">
        <f t="shared" si="7"/>
        <v>8576</v>
      </c>
      <c r="AP12" s="53">
        <f t="shared" si="8"/>
        <v>17040</v>
      </c>
    </row>
    <row r="13" spans="1:42" ht="18" customHeight="1">
      <c r="A13" s="54">
        <v>7</v>
      </c>
      <c r="B13" s="53" t="s">
        <v>17</v>
      </c>
      <c r="C13" s="53">
        <f>'ABSTRACT KHARIF '!C13*10</f>
        <v>0</v>
      </c>
      <c r="D13" s="53">
        <f>'ABSTRACT KHARIF '!D13*10</f>
        <v>0</v>
      </c>
      <c r="E13" s="53">
        <f>'ABSTRACT KHARIF '!E13*10</f>
        <v>350</v>
      </c>
      <c r="F13" s="53">
        <f>'ABSTRACT KHARIF '!F13*10</f>
        <v>160</v>
      </c>
      <c r="G13" s="53">
        <f>'ABSTRACT KHARIF '!G13*10</f>
        <v>0</v>
      </c>
      <c r="H13" s="51">
        <f t="shared" si="0"/>
        <v>510</v>
      </c>
      <c r="I13" s="53">
        <f>'ABSTRACT KHARIF '!I13*10</f>
        <v>0</v>
      </c>
      <c r="J13" s="53">
        <f>'ABSTRACT KHARIF '!J13*10</f>
        <v>0</v>
      </c>
      <c r="K13" s="53">
        <f>'ABSTRACT KHARIF '!K13*10</f>
        <v>0</v>
      </c>
      <c r="L13" s="53">
        <f>'ABSTRACT KHARIF '!L13*10</f>
        <v>0</v>
      </c>
      <c r="M13" s="53">
        <f>'ABSTRACT KHARIF '!M13*10</f>
        <v>0</v>
      </c>
      <c r="N13" s="51">
        <f t="shared" si="1"/>
        <v>0</v>
      </c>
      <c r="O13" s="53">
        <f>'ABSTRACT KHARIF '!O13*10</f>
        <v>0</v>
      </c>
      <c r="P13" s="53">
        <f>'ABSTRACT KHARIF '!P13*10</f>
        <v>0</v>
      </c>
      <c r="Q13" s="53">
        <f>'ABSTRACT KHARIF '!Q13*10</f>
        <v>0</v>
      </c>
      <c r="R13" s="53">
        <f>'ABSTRACT KHARIF '!R13*10</f>
        <v>0</v>
      </c>
      <c r="S13" s="53">
        <f>'ABSTRACT KHARIF '!S13*10</f>
        <v>0</v>
      </c>
      <c r="T13" s="53">
        <f t="shared" si="2"/>
        <v>0</v>
      </c>
      <c r="U13" s="53">
        <f>'ABSTRACT KHARIF '!U13*10</f>
        <v>20</v>
      </c>
      <c r="V13" s="53">
        <f>'ABSTRACT KHARIF '!V13*10</f>
        <v>0</v>
      </c>
      <c r="W13" s="53">
        <f>'ABSTRACT KHARIF '!W13*10</f>
        <v>0</v>
      </c>
      <c r="X13" s="53">
        <f>'ABSTRACT KHARIF '!X13*10</f>
        <v>0</v>
      </c>
      <c r="Y13" s="53">
        <f>'ABSTRACT KHARIF '!Y13*10</f>
        <v>0</v>
      </c>
      <c r="Z13" s="53">
        <f t="shared" si="3"/>
        <v>20</v>
      </c>
      <c r="AA13" s="55">
        <f t="shared" si="4"/>
        <v>530</v>
      </c>
      <c r="AB13" s="53">
        <f>'ABSTRACT KHARIF '!AB13*10</f>
        <v>230</v>
      </c>
      <c r="AC13" s="53">
        <f>'ABSTRACT KHARIF '!AC13*10</f>
        <v>0</v>
      </c>
      <c r="AD13" s="53">
        <f>'ABSTRACT KHARIF '!AD13*10</f>
        <v>0</v>
      </c>
      <c r="AE13" s="53">
        <f>'ABSTRACT KHARIF '!AE13*10</f>
        <v>0</v>
      </c>
      <c r="AF13" s="53">
        <f>'ABSTRACT KHARIF '!AF13*10</f>
        <v>260</v>
      </c>
      <c r="AG13" s="53">
        <f t="shared" si="5"/>
        <v>490</v>
      </c>
      <c r="AH13" s="53">
        <f>'ABSTRACT KHARIF '!AH13*10</f>
        <v>0</v>
      </c>
      <c r="AI13" s="53">
        <f>'ABSTRACT KHARIF '!AI13*10</f>
        <v>0</v>
      </c>
      <c r="AJ13" s="53">
        <f>'ABSTRACT KHARIF '!AJ13*10</f>
        <v>30</v>
      </c>
      <c r="AK13" s="53">
        <f>'ABSTRACT KHARIF '!AK13*10</f>
        <v>0</v>
      </c>
      <c r="AL13" s="53">
        <f>'ABSTRACT KHARIF '!AL13*10</f>
        <v>0</v>
      </c>
      <c r="AM13" s="53">
        <f>'ABSTRACT KHARIF '!AM13*10</f>
        <v>0</v>
      </c>
      <c r="AN13" s="53">
        <f t="shared" si="6"/>
        <v>30</v>
      </c>
      <c r="AO13" s="53">
        <f t="shared" si="7"/>
        <v>520</v>
      </c>
      <c r="AP13" s="53">
        <f t="shared" si="8"/>
        <v>1050</v>
      </c>
    </row>
    <row r="14" spans="1:42" ht="18" customHeight="1">
      <c r="A14" s="54">
        <v>8</v>
      </c>
      <c r="B14" s="53" t="s">
        <v>16</v>
      </c>
      <c r="C14" s="53">
        <f>'ABSTRACT KHARIF '!C14*10</f>
        <v>0</v>
      </c>
      <c r="D14" s="53">
        <f>'ABSTRACT KHARIF '!D14*10</f>
        <v>0</v>
      </c>
      <c r="E14" s="53">
        <f>'ABSTRACT KHARIF '!E14*10</f>
        <v>350</v>
      </c>
      <c r="F14" s="53">
        <f>'ABSTRACT KHARIF '!F14*10</f>
        <v>460</v>
      </c>
      <c r="G14" s="53">
        <f>'ABSTRACT KHARIF '!G14*10</f>
        <v>0</v>
      </c>
      <c r="H14" s="51">
        <f t="shared" si="0"/>
        <v>810</v>
      </c>
      <c r="I14" s="53">
        <f>'ABSTRACT KHARIF '!I14*10</f>
        <v>70</v>
      </c>
      <c r="J14" s="53">
        <f>'ABSTRACT KHARIF '!J14*10</f>
        <v>330</v>
      </c>
      <c r="K14" s="53">
        <f>'ABSTRACT KHARIF '!K14*10</f>
        <v>0</v>
      </c>
      <c r="L14" s="53">
        <f>'ABSTRACT KHARIF '!L14*10</f>
        <v>0</v>
      </c>
      <c r="M14" s="53">
        <f>'ABSTRACT KHARIF '!M14*10</f>
        <v>210</v>
      </c>
      <c r="N14" s="51">
        <f t="shared" si="1"/>
        <v>610</v>
      </c>
      <c r="O14" s="53">
        <f>'ABSTRACT KHARIF '!O14*10</f>
        <v>220</v>
      </c>
      <c r="P14" s="53">
        <f>'ABSTRACT KHARIF '!P14*10</f>
        <v>0</v>
      </c>
      <c r="Q14" s="53">
        <f>'ABSTRACT KHARIF '!Q14*10</f>
        <v>0</v>
      </c>
      <c r="R14" s="53">
        <f>'ABSTRACT KHARIF '!R14*10</f>
        <v>130</v>
      </c>
      <c r="S14" s="53">
        <f>'ABSTRACT KHARIF '!S14*10</f>
        <v>0</v>
      </c>
      <c r="T14" s="53">
        <f t="shared" si="2"/>
        <v>350</v>
      </c>
      <c r="U14" s="53">
        <f>'ABSTRACT KHARIF '!U14*10</f>
        <v>340</v>
      </c>
      <c r="V14" s="53">
        <f>'ABSTRACT KHARIF '!V14*10</f>
        <v>90</v>
      </c>
      <c r="W14" s="53">
        <f>'ABSTRACT KHARIF '!W14*10</f>
        <v>70</v>
      </c>
      <c r="X14" s="53">
        <f>'ABSTRACT KHARIF '!X14*10</f>
        <v>0</v>
      </c>
      <c r="Y14" s="53">
        <f>'ABSTRACT KHARIF '!Y14*10</f>
        <v>150</v>
      </c>
      <c r="Z14" s="53">
        <f t="shared" si="3"/>
        <v>650</v>
      </c>
      <c r="AA14" s="55">
        <f t="shared" si="4"/>
        <v>2420</v>
      </c>
      <c r="AB14" s="53">
        <f>'ABSTRACT KHARIF '!AB14*10</f>
        <v>190</v>
      </c>
      <c r="AC14" s="53">
        <f>'ABSTRACT KHARIF '!AC14*10</f>
        <v>0</v>
      </c>
      <c r="AD14" s="53">
        <f>'ABSTRACT KHARIF '!AD14*10</f>
        <v>20</v>
      </c>
      <c r="AE14" s="53">
        <f>'ABSTRACT KHARIF '!AE14*10</f>
        <v>250</v>
      </c>
      <c r="AF14" s="53">
        <f>'ABSTRACT KHARIF '!AF14*10</f>
        <v>330</v>
      </c>
      <c r="AG14" s="53">
        <f t="shared" si="5"/>
        <v>790</v>
      </c>
      <c r="AH14" s="53">
        <f>'ABSTRACT KHARIF '!AH14*10</f>
        <v>370</v>
      </c>
      <c r="AI14" s="53">
        <f>'ABSTRACT KHARIF '!AI14*10</f>
        <v>0</v>
      </c>
      <c r="AJ14" s="53">
        <f>'ABSTRACT KHARIF '!AJ14*10</f>
        <v>0</v>
      </c>
      <c r="AK14" s="53">
        <f>'ABSTRACT KHARIF '!AK14*10</f>
        <v>0</v>
      </c>
      <c r="AL14" s="53">
        <f>'ABSTRACT KHARIF '!AL14*10</f>
        <v>0</v>
      </c>
      <c r="AM14" s="53">
        <f>'ABSTRACT KHARIF '!AM14*10</f>
        <v>150</v>
      </c>
      <c r="AN14" s="53">
        <f t="shared" si="6"/>
        <v>520</v>
      </c>
      <c r="AO14" s="53">
        <f t="shared" si="7"/>
        <v>1310</v>
      </c>
      <c r="AP14" s="53">
        <f t="shared" si="8"/>
        <v>3730</v>
      </c>
    </row>
    <row r="15" spans="1:42" ht="18" customHeight="1">
      <c r="A15" s="54">
        <v>9</v>
      </c>
      <c r="B15" s="53" t="s">
        <v>15</v>
      </c>
      <c r="C15" s="53">
        <f>'ABSTRACT KHARIF '!C15*10</f>
        <v>0</v>
      </c>
      <c r="D15" s="53">
        <f>'ABSTRACT KHARIF '!D15*10</f>
        <v>0</v>
      </c>
      <c r="E15" s="53">
        <f>'ABSTRACT KHARIF '!E15*10</f>
        <v>0</v>
      </c>
      <c r="F15" s="53">
        <f>'ABSTRACT KHARIF '!F15*10</f>
        <v>0</v>
      </c>
      <c r="G15" s="53">
        <f>'ABSTRACT KHARIF '!G15*10</f>
        <v>0</v>
      </c>
      <c r="H15" s="51">
        <f t="shared" si="0"/>
        <v>0</v>
      </c>
      <c r="I15" s="53">
        <f>'ABSTRACT KHARIF '!I15*10</f>
        <v>40</v>
      </c>
      <c r="J15" s="53">
        <f>'ABSTRACT KHARIF '!J15*10</f>
        <v>100</v>
      </c>
      <c r="K15" s="53">
        <f>'ABSTRACT KHARIF '!K15*10</f>
        <v>0</v>
      </c>
      <c r="L15" s="53">
        <f>'ABSTRACT KHARIF '!L15*10</f>
        <v>0</v>
      </c>
      <c r="M15" s="53">
        <f>'ABSTRACT KHARIF '!M15*10</f>
        <v>0</v>
      </c>
      <c r="N15" s="51">
        <f t="shared" si="1"/>
        <v>140</v>
      </c>
      <c r="O15" s="53">
        <f>'ABSTRACT KHARIF '!O15*10</f>
        <v>130</v>
      </c>
      <c r="P15" s="53">
        <f>'ABSTRACT KHARIF '!P15*10</f>
        <v>0</v>
      </c>
      <c r="Q15" s="53">
        <f>'ABSTRACT KHARIF '!Q15*10</f>
        <v>0</v>
      </c>
      <c r="R15" s="53">
        <f>'ABSTRACT KHARIF '!R15*10</f>
        <v>60</v>
      </c>
      <c r="S15" s="53">
        <f>'ABSTRACT KHARIF '!S15*10</f>
        <v>0</v>
      </c>
      <c r="T15" s="53">
        <f t="shared" si="2"/>
        <v>190</v>
      </c>
      <c r="U15" s="53">
        <f>'ABSTRACT KHARIF '!U15*10</f>
        <v>0</v>
      </c>
      <c r="V15" s="53">
        <f>'ABSTRACT KHARIF '!V15*10</f>
        <v>30</v>
      </c>
      <c r="W15" s="53">
        <f>'ABSTRACT KHARIF '!W15*10</f>
        <v>20</v>
      </c>
      <c r="X15" s="53">
        <f>'ABSTRACT KHARIF '!X15*10</f>
        <v>230</v>
      </c>
      <c r="Y15" s="53">
        <f>'ABSTRACT KHARIF '!Y15*10</f>
        <v>30</v>
      </c>
      <c r="Z15" s="53">
        <f t="shared" si="3"/>
        <v>310</v>
      </c>
      <c r="AA15" s="55">
        <f t="shared" si="4"/>
        <v>640</v>
      </c>
      <c r="AB15" s="53">
        <f>'ABSTRACT KHARIF '!AB15*10</f>
        <v>230</v>
      </c>
      <c r="AC15" s="53">
        <f>'ABSTRACT KHARIF '!AC15*10</f>
        <v>0</v>
      </c>
      <c r="AD15" s="53">
        <f>'ABSTRACT KHARIF '!AD15*10</f>
        <v>110</v>
      </c>
      <c r="AE15" s="53">
        <f>'ABSTRACT KHARIF '!AE15*10</f>
        <v>110</v>
      </c>
      <c r="AF15" s="53">
        <f>'ABSTRACT KHARIF '!AF15*10</f>
        <v>180</v>
      </c>
      <c r="AG15" s="53">
        <f t="shared" si="5"/>
        <v>630</v>
      </c>
      <c r="AH15" s="53">
        <f>'ABSTRACT KHARIF '!AH15*10</f>
        <v>0</v>
      </c>
      <c r="AI15" s="53">
        <f>'ABSTRACT KHARIF '!AI15*10</f>
        <v>140</v>
      </c>
      <c r="AJ15" s="53">
        <f>'ABSTRACT KHARIF '!AJ15*10</f>
        <v>0</v>
      </c>
      <c r="AK15" s="53">
        <f>'ABSTRACT KHARIF '!AK15*10</f>
        <v>0</v>
      </c>
      <c r="AL15" s="53">
        <f>'ABSTRACT KHARIF '!AL15*10</f>
        <v>60</v>
      </c>
      <c r="AM15" s="53">
        <f>'ABSTRACT KHARIF '!AM15*10</f>
        <v>0</v>
      </c>
      <c r="AN15" s="53">
        <f t="shared" si="6"/>
        <v>200</v>
      </c>
      <c r="AO15" s="53">
        <f t="shared" si="7"/>
        <v>830</v>
      </c>
      <c r="AP15" s="53">
        <f t="shared" si="8"/>
        <v>1470</v>
      </c>
    </row>
    <row r="16" spans="1:42" ht="18" customHeight="1">
      <c r="A16" s="54">
        <v>10</v>
      </c>
      <c r="B16" s="53" t="s">
        <v>14</v>
      </c>
      <c r="C16" s="53">
        <f>'ABSTRACT KHARIF '!C16*10</f>
        <v>0</v>
      </c>
      <c r="D16" s="53">
        <f>'ABSTRACT KHARIF '!D16*10</f>
        <v>0</v>
      </c>
      <c r="E16" s="53">
        <f>'ABSTRACT KHARIF '!E16*10</f>
        <v>0</v>
      </c>
      <c r="F16" s="53">
        <f>'ABSTRACT KHARIF '!F16*10</f>
        <v>270</v>
      </c>
      <c r="G16" s="53">
        <f>'ABSTRACT KHARIF '!G16*10</f>
        <v>0</v>
      </c>
      <c r="H16" s="51">
        <f t="shared" si="0"/>
        <v>270</v>
      </c>
      <c r="I16" s="53">
        <f>'ABSTRACT KHARIF '!I16*10</f>
        <v>0</v>
      </c>
      <c r="J16" s="53">
        <f>'ABSTRACT KHARIF '!J16*10</f>
        <v>0</v>
      </c>
      <c r="K16" s="53">
        <f>'ABSTRACT KHARIF '!K16*10</f>
        <v>0</v>
      </c>
      <c r="L16" s="53">
        <f>'ABSTRACT KHARIF '!L16*10</f>
        <v>0</v>
      </c>
      <c r="M16" s="53">
        <f>'ABSTRACT KHARIF '!M16*10</f>
        <v>0</v>
      </c>
      <c r="N16" s="51">
        <f t="shared" si="1"/>
        <v>0</v>
      </c>
      <c r="O16" s="53">
        <f>'ABSTRACT KHARIF '!O16*10</f>
        <v>0</v>
      </c>
      <c r="P16" s="53">
        <f>'ABSTRACT KHARIF '!P16*10</f>
        <v>0</v>
      </c>
      <c r="Q16" s="53">
        <f>'ABSTRACT KHARIF '!Q16*10</f>
        <v>0</v>
      </c>
      <c r="R16" s="53">
        <f>'ABSTRACT KHARIF '!R16*10</f>
        <v>0</v>
      </c>
      <c r="S16" s="53">
        <f>'ABSTRACT KHARIF '!S16*10</f>
        <v>0</v>
      </c>
      <c r="T16" s="53">
        <f t="shared" si="2"/>
        <v>0</v>
      </c>
      <c r="U16" s="53">
        <f>'ABSTRACT KHARIF '!U16*10</f>
        <v>0</v>
      </c>
      <c r="V16" s="53">
        <f>'ABSTRACT KHARIF '!V16*10</f>
        <v>0</v>
      </c>
      <c r="W16" s="53">
        <f>'ABSTRACT KHARIF '!W16*10</f>
        <v>0</v>
      </c>
      <c r="X16" s="53">
        <f>'ABSTRACT KHARIF '!X16*10</f>
        <v>0</v>
      </c>
      <c r="Y16" s="53">
        <f>'ABSTRACT KHARIF '!Y16*10</f>
        <v>0</v>
      </c>
      <c r="Z16" s="53">
        <f t="shared" si="3"/>
        <v>0</v>
      </c>
      <c r="AA16" s="55">
        <f t="shared" si="4"/>
        <v>270</v>
      </c>
      <c r="AB16" s="53">
        <f>'ABSTRACT KHARIF '!AB16*10</f>
        <v>0</v>
      </c>
      <c r="AC16" s="53">
        <f>'ABSTRACT KHARIF '!AC16*10</f>
        <v>0</v>
      </c>
      <c r="AD16" s="53">
        <f>'ABSTRACT KHARIF '!AD16*10</f>
        <v>0</v>
      </c>
      <c r="AE16" s="53">
        <f>'ABSTRACT KHARIF '!AE16*10</f>
        <v>0</v>
      </c>
      <c r="AF16" s="53">
        <f>'ABSTRACT KHARIF '!AF16*10</f>
        <v>0</v>
      </c>
      <c r="AG16" s="53">
        <f t="shared" si="5"/>
        <v>0</v>
      </c>
      <c r="AH16" s="53">
        <f>'ABSTRACT KHARIF '!AH16*10</f>
        <v>0</v>
      </c>
      <c r="AI16" s="53">
        <f>'ABSTRACT KHARIF '!AI16*10</f>
        <v>0</v>
      </c>
      <c r="AJ16" s="53">
        <f>'ABSTRACT KHARIF '!AJ16*10</f>
        <v>0</v>
      </c>
      <c r="AK16" s="53">
        <f>'ABSTRACT KHARIF '!AK16*10</f>
        <v>0</v>
      </c>
      <c r="AL16" s="53">
        <f>'ABSTRACT KHARIF '!AL16*10</f>
        <v>0</v>
      </c>
      <c r="AM16" s="53">
        <f>'ABSTRACT KHARIF '!AM16*10</f>
        <v>0</v>
      </c>
      <c r="AN16" s="53">
        <f t="shared" si="6"/>
        <v>0</v>
      </c>
      <c r="AO16" s="53">
        <f t="shared" si="7"/>
        <v>0</v>
      </c>
      <c r="AP16" s="53">
        <f t="shared" si="8"/>
        <v>270</v>
      </c>
    </row>
    <row r="17" spans="1:42" ht="18" customHeight="1">
      <c r="A17" s="54">
        <v>11</v>
      </c>
      <c r="B17" s="53" t="s">
        <v>13</v>
      </c>
      <c r="C17" s="53">
        <f>'ABSTRACT KHARIF '!C17*10</f>
        <v>0</v>
      </c>
      <c r="D17" s="53">
        <f>'ABSTRACT KHARIF '!D17*10</f>
        <v>0</v>
      </c>
      <c r="E17" s="53">
        <f>'ABSTRACT KHARIF '!E17*10</f>
        <v>0</v>
      </c>
      <c r="F17" s="53">
        <f>'ABSTRACT KHARIF '!F17*10</f>
        <v>0</v>
      </c>
      <c r="G17" s="53">
        <f>'ABSTRACT KHARIF '!G17*10</f>
        <v>0</v>
      </c>
      <c r="H17" s="51">
        <f t="shared" si="0"/>
        <v>0</v>
      </c>
      <c r="I17" s="53">
        <f>'ABSTRACT KHARIF '!I17*10</f>
        <v>50</v>
      </c>
      <c r="J17" s="53">
        <f>'ABSTRACT KHARIF '!J17*10</f>
        <v>60</v>
      </c>
      <c r="K17" s="53">
        <f>'ABSTRACT KHARIF '!K17*10</f>
        <v>80</v>
      </c>
      <c r="L17" s="53">
        <f>'ABSTRACT KHARIF '!L17*10</f>
        <v>0</v>
      </c>
      <c r="M17" s="53">
        <f>'ABSTRACT KHARIF '!M17*10</f>
        <v>30</v>
      </c>
      <c r="N17" s="51">
        <f t="shared" si="1"/>
        <v>220</v>
      </c>
      <c r="O17" s="53">
        <f>'ABSTRACT KHARIF '!O17*10</f>
        <v>60</v>
      </c>
      <c r="P17" s="53">
        <f>'ABSTRACT KHARIF '!P17*10</f>
        <v>0</v>
      </c>
      <c r="Q17" s="53">
        <f>'ABSTRACT KHARIF '!Q17*10</f>
        <v>60</v>
      </c>
      <c r="R17" s="53">
        <f>'ABSTRACT KHARIF '!R17*10</f>
        <v>50</v>
      </c>
      <c r="S17" s="53">
        <f>'ABSTRACT KHARIF '!S17*10</f>
        <v>0</v>
      </c>
      <c r="T17" s="53">
        <f t="shared" si="2"/>
        <v>170</v>
      </c>
      <c r="U17" s="53">
        <f>'ABSTRACT KHARIF '!U17*10</f>
        <v>0</v>
      </c>
      <c r="V17" s="53">
        <f>'ABSTRACT KHARIF '!V17*10</f>
        <v>30</v>
      </c>
      <c r="W17" s="53">
        <f>'ABSTRACT KHARIF '!W17*10</f>
        <v>140</v>
      </c>
      <c r="X17" s="53">
        <f>'ABSTRACT KHARIF '!X17*10</f>
        <v>0</v>
      </c>
      <c r="Y17" s="53">
        <f>'ABSTRACT KHARIF '!Y17*10</f>
        <v>80</v>
      </c>
      <c r="Z17" s="53">
        <f t="shared" si="3"/>
        <v>250</v>
      </c>
      <c r="AA17" s="55">
        <f t="shared" si="4"/>
        <v>640</v>
      </c>
      <c r="AB17" s="53">
        <f>'ABSTRACT KHARIF '!AB17*10</f>
        <v>160</v>
      </c>
      <c r="AC17" s="53">
        <f>'ABSTRACT KHARIF '!AC17*10</f>
        <v>0</v>
      </c>
      <c r="AD17" s="53">
        <f>'ABSTRACT KHARIF '!AD17*10</f>
        <v>50</v>
      </c>
      <c r="AE17" s="53">
        <f>'ABSTRACT KHARIF '!AE17*10</f>
        <v>0</v>
      </c>
      <c r="AF17" s="53">
        <f>'ABSTRACT KHARIF '!AF17*10</f>
        <v>10</v>
      </c>
      <c r="AG17" s="53">
        <f t="shared" si="5"/>
        <v>220</v>
      </c>
      <c r="AH17" s="53">
        <f>'ABSTRACT KHARIF '!AH17*10</f>
        <v>10</v>
      </c>
      <c r="AI17" s="53">
        <f>'ABSTRACT KHARIF '!AI17*10</f>
        <v>120</v>
      </c>
      <c r="AJ17" s="53">
        <f>'ABSTRACT KHARIF '!AJ17*10</f>
        <v>120</v>
      </c>
      <c r="AK17" s="53">
        <f>'ABSTRACT KHARIF '!AK17*10</f>
        <v>0</v>
      </c>
      <c r="AL17" s="53">
        <f>'ABSTRACT KHARIF '!AL17*10</f>
        <v>160</v>
      </c>
      <c r="AM17" s="53">
        <f>'ABSTRACT KHARIF '!AM17*10</f>
        <v>0</v>
      </c>
      <c r="AN17" s="53">
        <f t="shared" si="6"/>
        <v>410</v>
      </c>
      <c r="AO17" s="53">
        <f t="shared" si="7"/>
        <v>630</v>
      </c>
      <c r="AP17" s="53">
        <f t="shared" si="8"/>
        <v>1270</v>
      </c>
    </row>
    <row r="18" spans="1:42" ht="18" customHeight="1">
      <c r="A18" s="54">
        <v>12</v>
      </c>
      <c r="B18" s="53" t="s">
        <v>12</v>
      </c>
      <c r="C18" s="53">
        <f>'ABSTRACT KHARIF '!C18*10</f>
        <v>0</v>
      </c>
      <c r="D18" s="53">
        <f>'ABSTRACT KHARIF '!D18*10</f>
        <v>0</v>
      </c>
      <c r="E18" s="53">
        <f>'ABSTRACT KHARIF '!E18*10</f>
        <v>0</v>
      </c>
      <c r="F18" s="53">
        <f>'ABSTRACT KHARIF '!F18*10</f>
        <v>0</v>
      </c>
      <c r="G18" s="53">
        <f>'ABSTRACT KHARIF '!G18*10</f>
        <v>0</v>
      </c>
      <c r="H18" s="51">
        <f t="shared" si="0"/>
        <v>0</v>
      </c>
      <c r="I18" s="53">
        <f>'ABSTRACT KHARIF '!I18*10</f>
        <v>0</v>
      </c>
      <c r="J18" s="53">
        <f>'ABSTRACT KHARIF '!J18*10</f>
        <v>0</v>
      </c>
      <c r="K18" s="53">
        <f>'ABSTRACT KHARIF '!K18*10</f>
        <v>0</v>
      </c>
      <c r="L18" s="53">
        <f>'ABSTRACT KHARIF '!L18*10</f>
        <v>0</v>
      </c>
      <c r="M18" s="53">
        <f>'ABSTRACT KHARIF '!M18*10</f>
        <v>0</v>
      </c>
      <c r="N18" s="51">
        <f t="shared" si="1"/>
        <v>0</v>
      </c>
      <c r="O18" s="53">
        <f>'ABSTRACT KHARIF '!O18*10</f>
        <v>10</v>
      </c>
      <c r="P18" s="53">
        <f>'ABSTRACT KHARIF '!P18*10</f>
        <v>0</v>
      </c>
      <c r="Q18" s="53">
        <f>'ABSTRACT KHARIF '!Q18*10</f>
        <v>0</v>
      </c>
      <c r="R18" s="53">
        <f>'ABSTRACT KHARIF '!R18*10</f>
        <v>10</v>
      </c>
      <c r="S18" s="53">
        <f>'ABSTRACT KHARIF '!S18*10</f>
        <v>0</v>
      </c>
      <c r="T18" s="53">
        <f t="shared" si="2"/>
        <v>20</v>
      </c>
      <c r="U18" s="53">
        <f>'ABSTRACT KHARIF '!U18*10</f>
        <v>0</v>
      </c>
      <c r="V18" s="53">
        <f>'ABSTRACT KHARIF '!V18*10</f>
        <v>0</v>
      </c>
      <c r="W18" s="53">
        <f>'ABSTRACT KHARIF '!W18*10</f>
        <v>0</v>
      </c>
      <c r="X18" s="53">
        <f>'ABSTRACT KHARIF '!X18*10</f>
        <v>0</v>
      </c>
      <c r="Y18" s="53">
        <f>'ABSTRACT KHARIF '!Y18*10</f>
        <v>0</v>
      </c>
      <c r="Z18" s="53">
        <f t="shared" si="3"/>
        <v>0</v>
      </c>
      <c r="AA18" s="55">
        <f t="shared" si="4"/>
        <v>20</v>
      </c>
      <c r="AB18" s="53">
        <f>'ABSTRACT KHARIF '!AB18*10</f>
        <v>0</v>
      </c>
      <c r="AC18" s="53">
        <f>'ABSTRACT KHARIF '!AC18*10</f>
        <v>0</v>
      </c>
      <c r="AD18" s="53">
        <f>'ABSTRACT KHARIF '!AD18*10</f>
        <v>0</v>
      </c>
      <c r="AE18" s="53">
        <f>'ABSTRACT KHARIF '!AE18*10</f>
        <v>0</v>
      </c>
      <c r="AF18" s="53">
        <f>'ABSTRACT KHARIF '!AF18*10</f>
        <v>0</v>
      </c>
      <c r="AG18" s="53">
        <f t="shared" si="5"/>
        <v>0</v>
      </c>
      <c r="AH18" s="53">
        <f>'ABSTRACT KHARIF '!AH18*10</f>
        <v>0</v>
      </c>
      <c r="AI18" s="53">
        <f>'ABSTRACT KHARIF '!AI18*10</f>
        <v>0</v>
      </c>
      <c r="AJ18" s="53">
        <f>'ABSTRACT KHARIF '!AJ18*10</f>
        <v>0</v>
      </c>
      <c r="AK18" s="53">
        <f>'ABSTRACT KHARIF '!AK18*10</f>
        <v>0</v>
      </c>
      <c r="AL18" s="53">
        <f>'ABSTRACT KHARIF '!AL18*10</f>
        <v>0</v>
      </c>
      <c r="AM18" s="53">
        <f>'ABSTRACT KHARIF '!AM18*10</f>
        <v>0</v>
      </c>
      <c r="AN18" s="53">
        <f t="shared" si="6"/>
        <v>0</v>
      </c>
      <c r="AO18" s="53">
        <f t="shared" si="7"/>
        <v>0</v>
      </c>
      <c r="AP18" s="53">
        <f t="shared" si="8"/>
        <v>20</v>
      </c>
    </row>
    <row r="19" spans="1:42" ht="18" customHeight="1">
      <c r="A19" s="57">
        <v>13</v>
      </c>
      <c r="B19" s="58" t="s">
        <v>11</v>
      </c>
      <c r="C19" s="53">
        <f>'ABSTRACT KHARIF '!C19*4</f>
        <v>0</v>
      </c>
      <c r="D19" s="53">
        <f>'ABSTRACT KHARIF '!D19*4</f>
        <v>0</v>
      </c>
      <c r="E19" s="53">
        <f>'ABSTRACT KHARIF '!E19*4</f>
        <v>380</v>
      </c>
      <c r="F19" s="53">
        <f>'ABSTRACT KHARIF '!F19*4</f>
        <v>64</v>
      </c>
      <c r="G19" s="53">
        <f>'ABSTRACT KHARIF '!G19*4</f>
        <v>0</v>
      </c>
      <c r="H19" s="51">
        <f t="shared" si="0"/>
        <v>444</v>
      </c>
      <c r="I19" s="53">
        <f>'ABSTRACT KHARIF '!I19*4</f>
        <v>0</v>
      </c>
      <c r="J19" s="53">
        <f>'ABSTRACT KHARIF '!J19*4</f>
        <v>36</v>
      </c>
      <c r="K19" s="53">
        <f>'ABSTRACT KHARIF '!K19*4</f>
        <v>0</v>
      </c>
      <c r="L19" s="53">
        <f>'ABSTRACT KHARIF '!L19*4</f>
        <v>0</v>
      </c>
      <c r="M19" s="53">
        <f>'ABSTRACT KHARIF '!M19*4</f>
        <v>16</v>
      </c>
      <c r="N19" s="51">
        <f t="shared" si="1"/>
        <v>52</v>
      </c>
      <c r="O19" s="53">
        <f>'ABSTRACT KHARIF '!O19*4</f>
        <v>388</v>
      </c>
      <c r="P19" s="53">
        <f>'ABSTRACT KHARIF '!P19*4</f>
        <v>0</v>
      </c>
      <c r="Q19" s="53">
        <f>'ABSTRACT KHARIF '!Q19*4</f>
        <v>0</v>
      </c>
      <c r="R19" s="53">
        <f>'ABSTRACT KHARIF '!R19*4</f>
        <v>24</v>
      </c>
      <c r="S19" s="53">
        <f>'ABSTRACT KHARIF '!S19*4</f>
        <v>20</v>
      </c>
      <c r="T19" s="53">
        <f t="shared" si="2"/>
        <v>432</v>
      </c>
      <c r="U19" s="53">
        <f>'ABSTRACT KHARIF '!U19*4</f>
        <v>164</v>
      </c>
      <c r="V19" s="53">
        <f>'ABSTRACT KHARIF '!V19*4</f>
        <v>0</v>
      </c>
      <c r="W19" s="53">
        <f>'ABSTRACT KHARIF '!W19*4</f>
        <v>0</v>
      </c>
      <c r="X19" s="53">
        <f>'ABSTRACT KHARIF '!X19*4</f>
        <v>524</v>
      </c>
      <c r="Y19" s="53">
        <f>'ABSTRACT KHARIF '!Y19*4</f>
        <v>280</v>
      </c>
      <c r="Z19" s="53">
        <f t="shared" si="3"/>
        <v>968</v>
      </c>
      <c r="AA19" s="55">
        <f t="shared" si="4"/>
        <v>1896</v>
      </c>
      <c r="AB19" s="53">
        <f>'ABSTRACT KHARIF '!AB19*4</f>
        <v>952</v>
      </c>
      <c r="AC19" s="53">
        <f>'ABSTRACT KHARIF '!AC19*4</f>
        <v>0</v>
      </c>
      <c r="AD19" s="53">
        <f>'ABSTRACT KHARIF '!AD19*4</f>
        <v>0</v>
      </c>
      <c r="AE19" s="53">
        <f>'ABSTRACT KHARIF '!AE19*4</f>
        <v>580</v>
      </c>
      <c r="AF19" s="53">
        <f>'ABSTRACT KHARIF '!AF19*4</f>
        <v>360</v>
      </c>
      <c r="AG19" s="53">
        <f t="shared" si="5"/>
        <v>1892</v>
      </c>
      <c r="AH19" s="53">
        <f>'ABSTRACT KHARIF '!AH19*4</f>
        <v>32</v>
      </c>
      <c r="AI19" s="53">
        <f>'ABSTRACT KHARIF '!AI19*4</f>
        <v>0</v>
      </c>
      <c r="AJ19" s="53">
        <f>'ABSTRACT KHARIF '!AJ19*4</f>
        <v>0</v>
      </c>
      <c r="AK19" s="53">
        <f>'ABSTRACT KHARIF '!AK19*4</f>
        <v>92</v>
      </c>
      <c r="AL19" s="53">
        <f>'ABSTRACT KHARIF '!AL19*4</f>
        <v>0</v>
      </c>
      <c r="AM19" s="53">
        <f>'ABSTRACT KHARIF '!AM19*4</f>
        <v>188</v>
      </c>
      <c r="AN19" s="53">
        <f t="shared" si="6"/>
        <v>312</v>
      </c>
      <c r="AO19" s="53">
        <f t="shared" si="7"/>
        <v>2204</v>
      </c>
      <c r="AP19" s="53">
        <f t="shared" si="8"/>
        <v>4100</v>
      </c>
    </row>
    <row r="20" spans="1:42" ht="18" customHeight="1">
      <c r="A20" s="57">
        <v>14</v>
      </c>
      <c r="B20" s="58" t="s">
        <v>10</v>
      </c>
      <c r="C20" s="53">
        <f>'ABSTRACT KHARIF '!C20*10</f>
        <v>0</v>
      </c>
      <c r="D20" s="53">
        <f>'ABSTRACT KHARIF '!D20*10</f>
        <v>0</v>
      </c>
      <c r="E20" s="53">
        <f>'ABSTRACT KHARIF '!E20*10</f>
        <v>0</v>
      </c>
      <c r="F20" s="53">
        <f>'ABSTRACT KHARIF '!F20*10</f>
        <v>30</v>
      </c>
      <c r="G20" s="53">
        <f>'ABSTRACT KHARIF '!G20*10</f>
        <v>0</v>
      </c>
      <c r="H20" s="51">
        <f t="shared" si="0"/>
        <v>30</v>
      </c>
      <c r="I20" s="53">
        <f>'ABSTRACT KHARIF '!I20*10</f>
        <v>0</v>
      </c>
      <c r="J20" s="53">
        <f>'ABSTRACT KHARIF '!J20*10</f>
        <v>0</v>
      </c>
      <c r="K20" s="53">
        <f>'ABSTRACT KHARIF '!K20*10</f>
        <v>0</v>
      </c>
      <c r="L20" s="53">
        <f>'ABSTRACT KHARIF '!L20*10</f>
        <v>0</v>
      </c>
      <c r="M20" s="53">
        <f>'ABSTRACT KHARIF '!M20*10</f>
        <v>0</v>
      </c>
      <c r="N20" s="51">
        <f t="shared" si="1"/>
        <v>0</v>
      </c>
      <c r="O20" s="53">
        <f>'ABSTRACT KHARIF '!O20*10</f>
        <v>0</v>
      </c>
      <c r="P20" s="53">
        <f>'ABSTRACT KHARIF '!P20*10</f>
        <v>0</v>
      </c>
      <c r="Q20" s="53">
        <f>'ABSTRACT KHARIF '!Q20*10</f>
        <v>0</v>
      </c>
      <c r="R20" s="53">
        <f>'ABSTRACT KHARIF '!R20*10</f>
        <v>0</v>
      </c>
      <c r="S20" s="53">
        <f>'ABSTRACT KHARIF '!S20*10</f>
        <v>0</v>
      </c>
      <c r="T20" s="53">
        <f t="shared" si="2"/>
        <v>0</v>
      </c>
      <c r="U20" s="53">
        <f>'ABSTRACT KHARIF '!U20*10</f>
        <v>0</v>
      </c>
      <c r="V20" s="53">
        <f>'ABSTRACT KHARIF '!V20*10</f>
        <v>0</v>
      </c>
      <c r="W20" s="53">
        <f>'ABSTRACT KHARIF '!W20*10</f>
        <v>0</v>
      </c>
      <c r="X20" s="53">
        <f>'ABSTRACT KHARIF '!X20*10</f>
        <v>0</v>
      </c>
      <c r="Y20" s="53">
        <f>'ABSTRACT KHARIF '!Y20*10</f>
        <v>0</v>
      </c>
      <c r="Z20" s="53">
        <f t="shared" si="3"/>
        <v>0</v>
      </c>
      <c r="AA20" s="55">
        <f t="shared" si="4"/>
        <v>30</v>
      </c>
      <c r="AB20" s="53">
        <f>'ABSTRACT KHARIF '!AB20*10</f>
        <v>20</v>
      </c>
      <c r="AC20" s="53">
        <f>'ABSTRACT KHARIF '!AC20*10</f>
        <v>0</v>
      </c>
      <c r="AD20" s="53">
        <f>'ABSTRACT KHARIF '!AD20*10</f>
        <v>50</v>
      </c>
      <c r="AE20" s="53">
        <f>'ABSTRACT KHARIF '!AE20*10</f>
        <v>0</v>
      </c>
      <c r="AF20" s="53">
        <f>'ABSTRACT KHARIF '!AF20*10</f>
        <v>0</v>
      </c>
      <c r="AG20" s="53">
        <f t="shared" si="5"/>
        <v>70</v>
      </c>
      <c r="AH20" s="53">
        <f>'ABSTRACT KHARIF '!AH20*10</f>
        <v>0</v>
      </c>
      <c r="AI20" s="53">
        <f>'ABSTRACT KHARIF '!AI20*10</f>
        <v>0</v>
      </c>
      <c r="AJ20" s="53">
        <f>'ABSTRACT KHARIF '!AJ20*10</f>
        <v>0</v>
      </c>
      <c r="AK20" s="53">
        <f>'ABSTRACT KHARIF '!AK20*10</f>
        <v>0</v>
      </c>
      <c r="AL20" s="53">
        <f>'ABSTRACT KHARIF '!AL20*10</f>
        <v>0</v>
      </c>
      <c r="AM20" s="53">
        <f>'ABSTRACT KHARIF '!AM20*10</f>
        <v>0</v>
      </c>
      <c r="AN20" s="53">
        <f t="shared" si="6"/>
        <v>0</v>
      </c>
      <c r="AO20" s="53">
        <f t="shared" si="7"/>
        <v>70</v>
      </c>
      <c r="AP20" s="53">
        <f t="shared" si="8"/>
        <v>100</v>
      </c>
    </row>
    <row r="21" spans="1:42" ht="18" customHeight="1">
      <c r="A21" s="57">
        <v>15</v>
      </c>
      <c r="B21" s="58" t="s">
        <v>9</v>
      </c>
      <c r="C21" s="53">
        <f>'ABSTRACT KHARIF '!C21*10</f>
        <v>0</v>
      </c>
      <c r="D21" s="53">
        <f>'ABSTRACT KHARIF '!D21*10</f>
        <v>0</v>
      </c>
      <c r="E21" s="53">
        <f>'ABSTRACT KHARIF '!E21*10</f>
        <v>0</v>
      </c>
      <c r="F21" s="53">
        <f>'ABSTRACT KHARIF '!F21*10</f>
        <v>0</v>
      </c>
      <c r="G21" s="53">
        <f>'ABSTRACT KHARIF '!G21*10</f>
        <v>0</v>
      </c>
      <c r="H21" s="51">
        <f t="shared" si="0"/>
        <v>0</v>
      </c>
      <c r="I21" s="53">
        <f>'ABSTRACT KHARIF '!I21*10</f>
        <v>0</v>
      </c>
      <c r="J21" s="53">
        <f>'ABSTRACT KHARIF '!J21*10</f>
        <v>0</v>
      </c>
      <c r="K21" s="53">
        <f>'ABSTRACT KHARIF '!K21*10</f>
        <v>0</v>
      </c>
      <c r="L21" s="53">
        <f>'ABSTRACT KHARIF '!L21*10</f>
        <v>0</v>
      </c>
      <c r="M21" s="53">
        <f>'ABSTRACT KHARIF '!M21*10</f>
        <v>0</v>
      </c>
      <c r="N21" s="51">
        <f t="shared" si="1"/>
        <v>0</v>
      </c>
      <c r="O21" s="53">
        <f>'ABSTRACT KHARIF '!O21*10</f>
        <v>0</v>
      </c>
      <c r="P21" s="53">
        <f>'ABSTRACT KHARIF '!P21*10</f>
        <v>0</v>
      </c>
      <c r="Q21" s="53">
        <f>'ABSTRACT KHARIF '!Q21*10</f>
        <v>0</v>
      </c>
      <c r="R21" s="53">
        <f>'ABSTRACT KHARIF '!R21*10</f>
        <v>0</v>
      </c>
      <c r="S21" s="53">
        <f>'ABSTRACT KHARIF '!S21*10</f>
        <v>0</v>
      </c>
      <c r="T21" s="53">
        <f t="shared" si="2"/>
        <v>0</v>
      </c>
      <c r="U21" s="53">
        <f>'ABSTRACT KHARIF '!U21*10</f>
        <v>0</v>
      </c>
      <c r="V21" s="53">
        <f>'ABSTRACT KHARIF '!V21*10</f>
        <v>0</v>
      </c>
      <c r="W21" s="53">
        <f>'ABSTRACT KHARIF '!W21*10</f>
        <v>0</v>
      </c>
      <c r="X21" s="53">
        <f>'ABSTRACT KHARIF '!X21*10</f>
        <v>0</v>
      </c>
      <c r="Y21" s="53">
        <f>'ABSTRACT KHARIF '!Y21*10</f>
        <v>0</v>
      </c>
      <c r="Z21" s="53">
        <f t="shared" si="3"/>
        <v>0</v>
      </c>
      <c r="AA21" s="55">
        <f t="shared" si="4"/>
        <v>0</v>
      </c>
      <c r="AB21" s="53">
        <f>'ABSTRACT KHARIF '!AB21*10</f>
        <v>0</v>
      </c>
      <c r="AC21" s="53">
        <f>'ABSTRACT KHARIF '!AC21*10</f>
        <v>0</v>
      </c>
      <c r="AD21" s="53">
        <f>'ABSTRACT KHARIF '!AD21*10</f>
        <v>0</v>
      </c>
      <c r="AE21" s="53">
        <f>'ABSTRACT KHARIF '!AE21*10</f>
        <v>0</v>
      </c>
      <c r="AF21" s="53">
        <f>'ABSTRACT KHARIF '!AF21*10</f>
        <v>0</v>
      </c>
      <c r="AG21" s="53">
        <f t="shared" si="5"/>
        <v>0</v>
      </c>
      <c r="AH21" s="53">
        <f>'ABSTRACT KHARIF '!AH21*10</f>
        <v>160</v>
      </c>
      <c r="AI21" s="53">
        <f>'ABSTRACT KHARIF '!AI21*10</f>
        <v>0</v>
      </c>
      <c r="AJ21" s="53">
        <f>'ABSTRACT KHARIF '!AJ21*10</f>
        <v>0</v>
      </c>
      <c r="AK21" s="53">
        <f>'ABSTRACT KHARIF '!AK21*10</f>
        <v>0</v>
      </c>
      <c r="AL21" s="53">
        <f>'ABSTRACT KHARIF '!AL21*10</f>
        <v>0</v>
      </c>
      <c r="AM21" s="53">
        <f>'ABSTRACT KHARIF '!AM21*10</f>
        <v>0</v>
      </c>
      <c r="AN21" s="53">
        <f t="shared" si="6"/>
        <v>160</v>
      </c>
      <c r="AO21" s="53">
        <f t="shared" si="7"/>
        <v>160</v>
      </c>
      <c r="AP21" s="53">
        <f t="shared" si="8"/>
        <v>160</v>
      </c>
    </row>
    <row r="22" spans="1:42" ht="29.25" customHeight="1">
      <c r="A22" s="50"/>
      <c r="B22" s="59" t="s">
        <v>8</v>
      </c>
      <c r="C22" s="60">
        <f aca="true" t="shared" si="9" ref="C22:AL22">SUM(C7:C21)</f>
        <v>204</v>
      </c>
      <c r="D22" s="60">
        <f t="shared" si="9"/>
        <v>876</v>
      </c>
      <c r="E22" s="60">
        <f t="shared" si="9"/>
        <v>5308</v>
      </c>
      <c r="F22" s="60">
        <f t="shared" si="9"/>
        <v>3012</v>
      </c>
      <c r="G22" s="60">
        <f t="shared" si="9"/>
        <v>1896</v>
      </c>
      <c r="H22" s="60">
        <f t="shared" si="9"/>
        <v>11296</v>
      </c>
      <c r="I22" s="60">
        <f t="shared" si="9"/>
        <v>1128</v>
      </c>
      <c r="J22" s="60">
        <f t="shared" si="9"/>
        <v>1710</v>
      </c>
      <c r="K22" s="60">
        <f t="shared" si="9"/>
        <v>2268</v>
      </c>
      <c r="L22" s="60">
        <f t="shared" si="9"/>
        <v>988</v>
      </c>
      <c r="M22" s="60">
        <f t="shared" si="9"/>
        <v>1088</v>
      </c>
      <c r="N22" s="60">
        <f t="shared" si="9"/>
        <v>7182</v>
      </c>
      <c r="O22" s="60">
        <f t="shared" si="9"/>
        <v>1996</v>
      </c>
      <c r="P22" s="60">
        <f t="shared" si="9"/>
        <v>0</v>
      </c>
      <c r="Q22" s="60">
        <f t="shared" si="9"/>
        <v>2416</v>
      </c>
      <c r="R22" s="60">
        <f t="shared" si="9"/>
        <v>614</v>
      </c>
      <c r="S22" s="60">
        <f t="shared" si="9"/>
        <v>264</v>
      </c>
      <c r="T22" s="60">
        <f t="shared" si="9"/>
        <v>5290</v>
      </c>
      <c r="U22" s="60">
        <f t="shared" si="9"/>
        <v>2744</v>
      </c>
      <c r="V22" s="60">
        <f t="shared" si="9"/>
        <v>522</v>
      </c>
      <c r="W22" s="60">
        <f t="shared" si="9"/>
        <v>1898</v>
      </c>
      <c r="X22" s="60">
        <f t="shared" si="9"/>
        <v>7726</v>
      </c>
      <c r="Y22" s="60">
        <f t="shared" si="9"/>
        <v>1488</v>
      </c>
      <c r="Z22" s="60">
        <f t="shared" si="9"/>
        <v>14378</v>
      </c>
      <c r="AA22" s="61">
        <f t="shared" si="9"/>
        <v>38146</v>
      </c>
      <c r="AB22" s="60">
        <f t="shared" si="9"/>
        <v>6094</v>
      </c>
      <c r="AC22" s="60">
        <f t="shared" si="9"/>
        <v>0</v>
      </c>
      <c r="AD22" s="60">
        <f t="shared" si="9"/>
        <v>5674</v>
      </c>
      <c r="AE22" s="60">
        <f t="shared" si="9"/>
        <v>2532</v>
      </c>
      <c r="AF22" s="60">
        <f t="shared" si="9"/>
        <v>6924</v>
      </c>
      <c r="AG22" s="60">
        <f t="shared" si="9"/>
        <v>21224</v>
      </c>
      <c r="AH22" s="60">
        <f t="shared" si="9"/>
        <v>1068</v>
      </c>
      <c r="AI22" s="60">
        <f t="shared" si="9"/>
        <v>2564</v>
      </c>
      <c r="AJ22" s="60">
        <f t="shared" si="9"/>
        <v>1434</v>
      </c>
      <c r="AK22" s="60">
        <f t="shared" si="9"/>
        <v>164</v>
      </c>
      <c r="AL22" s="60">
        <f t="shared" si="9"/>
        <v>4472</v>
      </c>
      <c r="AM22" s="60">
        <f>SUM(AM7:AM19)</f>
        <v>1694</v>
      </c>
      <c r="AN22" s="51">
        <f>SUM(AN7:AN21)</f>
        <v>11396</v>
      </c>
      <c r="AO22" s="60">
        <f>SUM(AO7:AO21)</f>
        <v>32620</v>
      </c>
      <c r="AP22" s="60">
        <f>SUM(AP7:AP21)</f>
        <v>70766</v>
      </c>
    </row>
    <row r="23" spans="1:41" s="66" customFormat="1" ht="26.25" customHeight="1" hidden="1">
      <c r="A23" s="52" t="s">
        <v>7</v>
      </c>
      <c r="B23" s="62"/>
      <c r="C23" s="62"/>
      <c r="D23" s="62"/>
      <c r="E23" s="62"/>
      <c r="F23" s="62"/>
      <c r="G23" s="62"/>
      <c r="H23" s="63"/>
      <c r="I23" s="62"/>
      <c r="J23" s="62"/>
      <c r="K23" s="62"/>
      <c r="L23" s="62"/>
      <c r="M23" s="62"/>
      <c r="N23" s="63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5"/>
    </row>
    <row r="24" spans="1:41" s="66" customFormat="1" ht="24.75" customHeight="1" hidden="1">
      <c r="A24" s="67">
        <v>17</v>
      </c>
      <c r="B24" s="62" t="s">
        <v>6</v>
      </c>
      <c r="C24" s="62"/>
      <c r="D24" s="62"/>
      <c r="E24" s="62"/>
      <c r="F24" s="62"/>
      <c r="G24" s="62"/>
      <c r="H24" s="63"/>
      <c r="I24" s="62">
        <v>0</v>
      </c>
      <c r="J24" s="62">
        <v>9</v>
      </c>
      <c r="K24" s="62"/>
      <c r="L24" s="62"/>
      <c r="M24" s="62"/>
      <c r="N24" s="63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>
        <v>98</v>
      </c>
      <c r="AK24" s="62">
        <v>121</v>
      </c>
      <c r="AL24" s="62">
        <v>6</v>
      </c>
      <c r="AM24" s="62">
        <v>17</v>
      </c>
      <c r="AN24" s="62">
        <v>31</v>
      </c>
      <c r="AO24" s="52" t="e">
        <f>#REF!+#REF!+#REF!</f>
        <v>#REF!</v>
      </c>
    </row>
    <row r="25" spans="1:41" s="66" customFormat="1" ht="24.75" customHeight="1" hidden="1">
      <c r="A25" s="67">
        <v>18</v>
      </c>
      <c r="B25" s="62" t="s">
        <v>5</v>
      </c>
      <c r="C25" s="62"/>
      <c r="D25" s="62"/>
      <c r="E25" s="62"/>
      <c r="F25" s="62"/>
      <c r="G25" s="62"/>
      <c r="H25" s="63"/>
      <c r="I25" s="62">
        <v>0</v>
      </c>
      <c r="J25" s="62">
        <v>0</v>
      </c>
      <c r="K25" s="62"/>
      <c r="L25" s="62"/>
      <c r="M25" s="62"/>
      <c r="N25" s="63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>
        <v>67</v>
      </c>
      <c r="AK25" s="62">
        <v>52</v>
      </c>
      <c r="AL25" s="62">
        <v>9</v>
      </c>
      <c r="AM25" s="62">
        <v>183</v>
      </c>
      <c r="AN25" s="62">
        <v>1</v>
      </c>
      <c r="AO25" s="52" t="e">
        <f>#REF!+#REF!+#REF!</f>
        <v>#REF!</v>
      </c>
    </row>
    <row r="26" spans="1:41" s="66" customFormat="1" ht="24.75" customHeight="1" hidden="1">
      <c r="A26" s="67">
        <v>19</v>
      </c>
      <c r="B26" s="62" t="s">
        <v>4</v>
      </c>
      <c r="C26" s="62"/>
      <c r="D26" s="62"/>
      <c r="E26" s="62"/>
      <c r="F26" s="62"/>
      <c r="G26" s="62"/>
      <c r="H26" s="63"/>
      <c r="I26" s="62">
        <v>1</v>
      </c>
      <c r="J26" s="62">
        <v>59</v>
      </c>
      <c r="K26" s="62"/>
      <c r="L26" s="62"/>
      <c r="M26" s="62"/>
      <c r="N26" s="63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>
        <v>13</v>
      </c>
      <c r="AK26" s="62">
        <v>0</v>
      </c>
      <c r="AL26" s="62">
        <v>2</v>
      </c>
      <c r="AM26" s="62">
        <v>44</v>
      </c>
      <c r="AN26" s="62">
        <v>7</v>
      </c>
      <c r="AO26" s="52" t="e">
        <f>#REF!+#REF!+#REF!</f>
        <v>#REF!</v>
      </c>
    </row>
    <row r="27" spans="1:41" s="66" customFormat="1" ht="24.75" customHeight="1" hidden="1">
      <c r="A27" s="67">
        <v>20</v>
      </c>
      <c r="B27" s="62" t="s">
        <v>3</v>
      </c>
      <c r="C27" s="62"/>
      <c r="D27" s="62"/>
      <c r="E27" s="62"/>
      <c r="F27" s="62"/>
      <c r="G27" s="62"/>
      <c r="H27" s="63"/>
      <c r="I27" s="62">
        <v>0</v>
      </c>
      <c r="J27" s="62">
        <v>20</v>
      </c>
      <c r="K27" s="62"/>
      <c r="L27" s="62"/>
      <c r="M27" s="62"/>
      <c r="N27" s="63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>
        <v>0</v>
      </c>
      <c r="AK27" s="62">
        <v>0</v>
      </c>
      <c r="AL27" s="62">
        <v>0</v>
      </c>
      <c r="AM27" s="62">
        <v>0</v>
      </c>
      <c r="AN27" s="62">
        <v>10</v>
      </c>
      <c r="AO27" s="52" t="e">
        <f>#REF!+#REF!+#REF!</f>
        <v>#REF!</v>
      </c>
    </row>
    <row r="28" spans="1:41" s="66" customFormat="1" ht="24.75" customHeight="1" hidden="1">
      <c r="A28" s="67">
        <v>21</v>
      </c>
      <c r="B28" s="62" t="s">
        <v>2</v>
      </c>
      <c r="C28" s="62"/>
      <c r="D28" s="62"/>
      <c r="E28" s="62"/>
      <c r="F28" s="62"/>
      <c r="G28" s="62"/>
      <c r="H28" s="63"/>
      <c r="I28" s="62">
        <v>0</v>
      </c>
      <c r="J28" s="62">
        <v>0</v>
      </c>
      <c r="K28" s="62"/>
      <c r="L28" s="62"/>
      <c r="M28" s="62"/>
      <c r="N28" s="63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52" t="e">
        <f>#REF!+#REF!+#REF!</f>
        <v>#REF!</v>
      </c>
    </row>
    <row r="29" spans="1:41" s="69" customFormat="1" ht="36" customHeight="1" hidden="1">
      <c r="A29" s="52"/>
      <c r="B29" s="68" t="s">
        <v>1</v>
      </c>
      <c r="C29" s="68"/>
      <c r="D29" s="68"/>
      <c r="E29" s="68"/>
      <c r="F29" s="68"/>
      <c r="G29" s="68"/>
      <c r="H29" s="68"/>
      <c r="I29" s="63">
        <f>I24+I25+I26+I27+I28</f>
        <v>1</v>
      </c>
      <c r="J29" s="63">
        <f>J24+J25+J26+J27+J28</f>
        <v>88</v>
      </c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>
        <f>AJ24+AJ25+AJ26+AJ27+AJ28</f>
        <v>178</v>
      </c>
      <c r="AK29" s="63">
        <f>AK24+AK25+AK26+AK27+AK28</f>
        <v>173</v>
      </c>
      <c r="AL29" s="63">
        <f>AL24+AL25+AL26+AL27+AL28</f>
        <v>17</v>
      </c>
      <c r="AM29" s="63">
        <f>AM24+AM25+AM26+AM27+AM28</f>
        <v>244</v>
      </c>
      <c r="AN29" s="63">
        <f>AN24+AN25+AN26+AN27+AN28</f>
        <v>49</v>
      </c>
      <c r="AO29" s="52" t="e">
        <f>#REF!+#REF!+#REF!</f>
        <v>#REF!</v>
      </c>
    </row>
    <row r="30" spans="1:41" ht="50.25" customHeight="1" hidden="1">
      <c r="A30" s="70"/>
      <c r="B30" s="71" t="s">
        <v>0</v>
      </c>
      <c r="C30" s="71"/>
      <c r="D30" s="71"/>
      <c r="E30" s="71"/>
      <c r="F30" s="71"/>
      <c r="G30" s="71"/>
      <c r="H30" s="71"/>
      <c r="I30" s="72">
        <f>I22+I29</f>
        <v>1129</v>
      </c>
      <c r="J30" s="72">
        <f>J22+J29</f>
        <v>1798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>
        <f>AJ22+AJ29</f>
        <v>1612</v>
      </c>
      <c r="AK30" s="72">
        <f>C22+AK29</f>
        <v>377</v>
      </c>
      <c r="AL30" s="72">
        <f>D22+AL29</f>
        <v>893</v>
      </c>
      <c r="AM30" s="72">
        <f>U22+AM29</f>
        <v>2988</v>
      </c>
      <c r="AN30" s="72">
        <f>O22+AN29</f>
        <v>2045</v>
      </c>
      <c r="AO30" s="72" t="e">
        <f>AO22+AO29</f>
        <v>#REF!</v>
      </c>
    </row>
  </sheetData>
  <sheetProtection/>
  <mergeCells count="15">
    <mergeCell ref="C1:AA1"/>
    <mergeCell ref="C2:AA2"/>
    <mergeCell ref="C3:AA3"/>
    <mergeCell ref="AB3:AO3"/>
    <mergeCell ref="AP3:AP5"/>
    <mergeCell ref="U4:Z4"/>
    <mergeCell ref="AA4:AA5"/>
    <mergeCell ref="AB4:AG4"/>
    <mergeCell ref="AH4:AN4"/>
    <mergeCell ref="AO4:AO5"/>
    <mergeCell ref="A4:A5"/>
    <mergeCell ref="B4:B5"/>
    <mergeCell ref="C4:H4"/>
    <mergeCell ref="I4:N4"/>
    <mergeCell ref="O4:T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HP</cp:lastModifiedBy>
  <cp:lastPrinted>2019-10-16T10:14:30Z</cp:lastPrinted>
  <dcterms:created xsi:type="dcterms:W3CDTF">2019-03-12T08:26:37Z</dcterms:created>
  <dcterms:modified xsi:type="dcterms:W3CDTF">2020-06-02T11:43:49Z</dcterms:modified>
  <cp:category/>
  <cp:version/>
  <cp:contentType/>
  <cp:contentStatus/>
</cp:coreProperties>
</file>